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Familia Gualdron Rodriguez\Personal Shirley\INDERBU 2020\GESTION\JUL-SEP\INFORME CONCEJO\"/>
    </mc:Choice>
  </mc:AlternateContent>
  <xr:revisionPtr revIDLastSave="0" documentId="13_ncr:1_{E952103D-0A7D-4442-9E66-EA3715BD38D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20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S21" i="8" l="1"/>
  <c r="R21" i="8"/>
  <c r="Q21" i="8"/>
  <c r="P21" i="8"/>
  <c r="T20" i="8"/>
  <c r="L20" i="8"/>
  <c r="N20" i="8" s="1"/>
  <c r="T19" i="8"/>
  <c r="L19" i="8"/>
  <c r="N19" i="8" s="1"/>
  <c r="T18" i="8"/>
  <c r="L18" i="8"/>
  <c r="N18" i="8" s="1"/>
  <c r="T17" i="8"/>
  <c r="L17" i="8"/>
  <c r="N17" i="8" s="1"/>
  <c r="T16" i="8"/>
  <c r="L16" i="8"/>
  <c r="N16" i="8" s="1"/>
  <c r="T15" i="8"/>
  <c r="L15" i="8"/>
  <c r="N15" i="8" s="1"/>
  <c r="T14" i="8"/>
  <c r="L14" i="8"/>
  <c r="N14" i="8" s="1"/>
  <c r="T13" i="8"/>
  <c r="L13" i="8"/>
  <c r="N13" i="8" s="1"/>
  <c r="T12" i="8"/>
  <c r="L12" i="8"/>
  <c r="N12" i="8" s="1"/>
  <c r="T11" i="8"/>
  <c r="N11" i="8"/>
  <c r="L11" i="8"/>
  <c r="T10" i="8"/>
  <c r="L10" i="8"/>
  <c r="N10" i="8" s="1"/>
</calcChain>
</file>

<file path=xl/sharedStrings.xml><?xml version="1.0" encoding="utf-8"?>
<sst xmlns="http://schemas.openxmlformats.org/spreadsheetml/2006/main" count="74" uniqueCount="68">
  <si>
    <t>PROGRAMA</t>
  </si>
  <si>
    <t>TIEMPO PROGRAMADO
(en el año)</t>
  </si>
  <si>
    <t>INDICADORES</t>
  </si>
  <si>
    <t>AVANCE</t>
  </si>
  <si>
    <t>INDICADOR</t>
  </si>
  <si>
    <t>Porcentaje de avance en tiempo</t>
  </si>
  <si>
    <t>Porcentaje de avance en cumplimiento</t>
  </si>
  <si>
    <t>Porcentaje de Ejecución</t>
  </si>
  <si>
    <t>Nivel de Gestión</t>
  </si>
  <si>
    <t>LÍNEA ESTRATÉGICA</t>
  </si>
  <si>
    <t>COMPONENTE</t>
  </si>
  <si>
    <t>Recursos Programados</t>
  </si>
  <si>
    <t>Recursos Ejecutados</t>
  </si>
  <si>
    <t>Rubro Pptal</t>
  </si>
  <si>
    <t>RECURSOS FINANCIEROS (Miles de pesos)</t>
  </si>
  <si>
    <t>META REAL</t>
  </si>
  <si>
    <t>Número de casas de la juventud mantenidas con una oferta programática del uso adecuado del tiempo libre.</t>
  </si>
  <si>
    <t>Número de jóvenes vinculados en los diferentes procesos democráticos de participación ciudadana.</t>
  </si>
  <si>
    <t>Número de procesos de comunicación estratégica implementados mediante campañas de innovación para la promoción y prevención de flagelos juveniles.</t>
  </si>
  <si>
    <t>Número de personas capacitadas en áreas afines a la actividad física, recreación y deporte.</t>
  </si>
  <si>
    <t>Recursos gestionados</t>
  </si>
  <si>
    <t>Actividades del proyecto</t>
  </si>
  <si>
    <t>Responsable</t>
  </si>
  <si>
    <t>Ejecutados</t>
  </si>
  <si>
    <t>ALCALDÍA DE BUCARAMANGA - GOBERNAR ES HACER</t>
  </si>
  <si>
    <t>LINEA 1. BUCARAMANGA EQUITATIVA E INCLUYENTE UNA CIUDAD DE OPORTUNIDADES PARA TODOS</t>
  </si>
  <si>
    <t>CAPACIDADES Y OPORTUNIDADES PARA SUPERAR BRECHAS SOCIALES</t>
  </si>
  <si>
    <t>MOVIMIENTO, SATISFACCIÓN Y VIDA, UNA CIUDAD ACTIVA</t>
  </si>
  <si>
    <t>JUVENTUD DINÁMICA, PARTICIPATIVA Y RESPONSABLE</t>
  </si>
  <si>
    <t>FOMENTO A LA RECREACIÓN, LA ACTIVIDAD FÍSICA Y EL DEPORTE, ME GOZO MI CIUDAD Y MI TERRITORIO</t>
  </si>
  <si>
    <t>FORMACIÓN Y PREPARACIÓN DE DEPORTISTAS</t>
  </si>
  <si>
    <t>AMBIENTES DEPORTIVOS Y RECREATIVOS DIGNOS Y EFICIENTES</t>
  </si>
  <si>
    <t>Fecha Inicial 1 julio 2020</t>
  </si>
  <si>
    <t>Fecha Terminación 31 dici 2020</t>
  </si>
  <si>
    <t>Número de eventos de hábitos de vida saludable (recreovías, ciclovías, ciclopaseos y caminatas ecológicas por senderos y cerros) realizados.</t>
  </si>
  <si>
    <t>Número de grupos comunitarios mantenidos para la práctica de la actividad física regular que genere hábitos y estilos de vida saludables en ágoras, parques y canchas.</t>
  </si>
  <si>
    <t>Número de eventos recreativos y deportivos desarrollados para las comunidades bumanguesas, incluidas las vacaciones creativas para infancia.</t>
  </si>
  <si>
    <t>Número de eventos deportivos y recreativos dirigidos a población vulnerable: discapacidad, víctimas del conflicto interno armado y población carcelaria hombres y mujeres desarrollados.</t>
  </si>
  <si>
    <t>Número niños y niñas vinculados en procesos de formación y preparación de deportistas a través de centros de educación física, escuelas de iniciación, ciclo de perfeccionamiento atlético y competencias y festivales deportivos en los juegos estudiantiles.</t>
  </si>
  <si>
    <t>Número de iniciativas apoyadas de organismos del deporte asociado, grupos diferenciales y de comunidades generales.</t>
  </si>
  <si>
    <t>Número de campos y/o escenarios deportivos con mantenimientos y adecuaciones menores.</t>
  </si>
  <si>
    <t>PLAN DE ACCIÓN 2020 PDM 2020 - 2023</t>
  </si>
  <si>
    <t>META CUATRIENIO 2020 -2023</t>
  </si>
  <si>
    <t>META 2020</t>
  </si>
  <si>
    <t>LOGRO 2020</t>
  </si>
  <si>
    <t>Mantener las 6 casas de la juventud con una oferta programática del uso adecuado del tiempo libre.</t>
  </si>
  <si>
    <r>
      <t>Vincular 7.000</t>
    </r>
    <r>
      <rPr>
        <sz val="12"/>
        <color indexed="8"/>
        <rFont val="Arial"/>
        <family val="2"/>
      </rPr>
      <t xml:space="preserve"> jóvenes en los diferentes procesos democráticos de participación ciudadana.</t>
    </r>
  </si>
  <si>
    <t>Realizar 350 eventos de hábitos de vida saludable (recreovías, ciclovías, ciclopaseos y caminatas ecológicas por senderos y cerros).</t>
  </si>
  <si>
    <t>Mantener 104 grupos comunitarios para la práctica de la actividad física regular que genere hábitos y estilos de vida saludables en ágoras, parques y canchas.</t>
  </si>
  <si>
    <t>Desarrollar 144 eventos recreativos y deportivos para las comunidades bumanguesas, incluidas las vacaciones creativas para infancia.</t>
  </si>
  <si>
    <t>Realizar mantenimiento y adecuaciones menores a 105 campos y/o escenarios deportivos.</t>
  </si>
  <si>
    <t>Vincular 53.000 niños y niñas en procesos de formación y preparación de deportistas a través de centros de educación física, escuelas de iniciación, ciclo de perfeccionamiento atlético y competencias y festivales deportivos en los juegos estudiantiles.</t>
  </si>
  <si>
    <t>Capacitar 800 personas en áreas afines a la actividad física, recreación y deporte.</t>
  </si>
  <si>
    <t>Apoyar 80 iniciativas de organismos del deporte asociado, grupos diferenciales y de comunidades generales.</t>
  </si>
  <si>
    <t>Yaneth Vasquez</t>
  </si>
  <si>
    <t>Henry Niño</t>
  </si>
  <si>
    <t>PLAN DE ACCIÓN - 2020 - SEGUIMIENTO - INSTITUTO DE LA JUVENTUD, EL DEPORTE Y LA RECREACIÓN DE BUCARAMANGA (INDERBU)</t>
  </si>
  <si>
    <t>2.5.1.1.1.1</t>
  </si>
  <si>
    <t>2.5.1.2.1.1</t>
  </si>
  <si>
    <t>2.5.1.2.1.2</t>
  </si>
  <si>
    <t>2.5.1.2.2.1</t>
  </si>
  <si>
    <t>2.5.1.2.2.2</t>
  </si>
  <si>
    <t>2.5.1.2.3.1</t>
  </si>
  <si>
    <t>Janed Ardila</t>
  </si>
  <si>
    <t>Lina Correa</t>
  </si>
  <si>
    <t>Yaned Ardila</t>
  </si>
  <si>
    <t>Desarrollar 16 eventos deportivos y recreativos dirigido a población vulnerable: discapacidad, víctimas del conflicto interno armado y población carcelaria hombres y mujeres.</t>
  </si>
  <si>
    <t>Implementar 6 procesos de comunicación estratégica mediante campañas de innovación para la promoción y prevención de flagelos juveniles.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</si>
</sst>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1" x14ac:knownFonts="1">
    <font>
      <sz val="11"/>
      <color theme="1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color indexed="8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u/>
      <sz val="11"/>
      <color theme="10"/>
      <name val="Arial"/>
      <family val="2"/>
    </font>
    <font>
      <u/>
      <sz val="11"/>
      <color theme="1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71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06">
    <xf numFmtId="0" fontId="0" fillId="0" borderId="0" xfId="0"/>
    <xf numFmtId="0" fontId="6" fillId="0" borderId="0" xfId="0" applyFont="1"/>
    <xf numFmtId="0" fontId="2" fillId="0" borderId="0" xfId="0" applyFont="1" applyBorder="1" applyAlignment="1" applyProtection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5" fillId="0" borderId="5" xfId="0" applyFont="1" applyFill="1" applyBorder="1" applyAlignment="1">
      <alignment horizontal="justify" vertical="center" wrapText="1"/>
    </xf>
    <xf numFmtId="0" fontId="5" fillId="0" borderId="3" xfId="0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/>
    </xf>
    <xf numFmtId="9" fontId="6" fillId="0" borderId="5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3" fontId="6" fillId="0" borderId="29" xfId="0" applyNumberFormat="1" applyFont="1" applyBorder="1" applyAlignment="1">
      <alignment horizontal="center" vertical="center"/>
    </xf>
    <xf numFmtId="0" fontId="6" fillId="0" borderId="0" xfId="0" applyFont="1" applyAlignment="1"/>
    <xf numFmtId="0" fontId="2" fillId="0" borderId="0" xfId="0" applyFont="1" applyBorder="1" applyAlignment="1" applyProtection="1">
      <alignment vertical="center" wrapText="1"/>
    </xf>
    <xf numFmtId="0" fontId="6" fillId="0" borderId="35" xfId="0" applyFont="1" applyBorder="1" applyAlignment="1">
      <alignment vertical="center" wrapText="1"/>
    </xf>
    <xf numFmtId="3" fontId="5" fillId="0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9" fontId="10" fillId="2" borderId="25" xfId="0" applyNumberFormat="1" applyFont="1" applyFill="1" applyBorder="1" applyAlignment="1">
      <alignment horizontal="center" vertical="center"/>
    </xf>
    <xf numFmtId="3" fontId="10" fillId="2" borderId="38" xfId="0" applyNumberFormat="1" applyFont="1" applyFill="1" applyBorder="1" applyAlignment="1">
      <alignment vertical="center"/>
    </xf>
    <xf numFmtId="3" fontId="10" fillId="2" borderId="26" xfId="0" applyNumberFormat="1" applyFont="1" applyFill="1" applyBorder="1" applyAlignment="1">
      <alignment horizontal="center" vertical="center"/>
    </xf>
    <xf numFmtId="9" fontId="10" fillId="2" borderId="26" xfId="0" applyNumberFormat="1" applyFont="1" applyFill="1" applyBorder="1" applyAlignment="1">
      <alignment horizontal="center" vertical="center"/>
    </xf>
    <xf numFmtId="9" fontId="10" fillId="2" borderId="39" xfId="0" applyNumberFormat="1" applyFont="1" applyFill="1" applyBorder="1" applyAlignment="1">
      <alignment horizontal="center" vertical="center"/>
    </xf>
    <xf numFmtId="9" fontId="7" fillId="0" borderId="3" xfId="0" applyNumberFormat="1" applyFont="1" applyBorder="1" applyAlignment="1">
      <alignment horizontal="center" vertical="center"/>
    </xf>
    <xf numFmtId="9" fontId="6" fillId="0" borderId="3" xfId="0" applyNumberFormat="1" applyFont="1" applyBorder="1" applyAlignment="1">
      <alignment horizontal="center" vertical="center"/>
    </xf>
    <xf numFmtId="9" fontId="7" fillId="0" borderId="5" xfId="0" applyNumberFormat="1" applyFont="1" applyBorder="1" applyAlignment="1">
      <alignment horizontal="center" vertical="center"/>
    </xf>
    <xf numFmtId="9" fontId="7" fillId="0" borderId="7" xfId="0" applyNumberFormat="1" applyFont="1" applyBorder="1" applyAlignment="1">
      <alignment horizontal="center" vertical="center"/>
    </xf>
    <xf numFmtId="9" fontId="6" fillId="0" borderId="7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9" fontId="7" fillId="0" borderId="29" xfId="0" applyNumberFormat="1" applyFont="1" applyBorder="1" applyAlignment="1">
      <alignment horizontal="center" vertical="center"/>
    </xf>
    <xf numFmtId="9" fontId="6" fillId="0" borderId="29" xfId="0" applyNumberFormat="1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9" fontId="10" fillId="2" borderId="38" xfId="0" applyNumberFormat="1" applyFont="1" applyFill="1" applyBorder="1" applyAlignment="1">
      <alignment horizontal="center" vertical="center"/>
    </xf>
    <xf numFmtId="0" fontId="2" fillId="0" borderId="40" xfId="0" applyFont="1" applyFill="1" applyBorder="1" applyAlignment="1" applyProtection="1">
      <alignment horizontal="center" vertical="center" wrapText="1"/>
    </xf>
    <xf numFmtId="164" fontId="2" fillId="0" borderId="41" xfId="0" applyNumberFormat="1" applyFont="1" applyBorder="1" applyAlignment="1" applyProtection="1">
      <alignment horizontal="center" vertical="center"/>
    </xf>
    <xf numFmtId="0" fontId="6" fillId="0" borderId="37" xfId="0" applyFont="1" applyBorder="1" applyAlignment="1">
      <alignment vertical="center" wrapText="1"/>
    </xf>
    <xf numFmtId="164" fontId="6" fillId="0" borderId="5" xfId="0" applyNumberFormat="1" applyFont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9" fontId="6" fillId="0" borderId="8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164" fontId="6" fillId="0" borderId="30" xfId="0" applyNumberFormat="1" applyFont="1" applyBorder="1" applyAlignment="1">
      <alignment horizontal="center" vertical="center"/>
    </xf>
    <xf numFmtId="164" fontId="6" fillId="0" borderId="29" xfId="0" applyNumberFormat="1" applyFont="1" applyBorder="1" applyAlignment="1">
      <alignment horizontal="center" vertical="center"/>
    </xf>
    <xf numFmtId="0" fontId="5" fillId="0" borderId="29" xfId="0" applyFont="1" applyFill="1" applyBorder="1" applyAlignment="1">
      <alignment horizontal="justify" vertical="center" wrapText="1"/>
    </xf>
    <xf numFmtId="9" fontId="6" fillId="0" borderId="31" xfId="0" applyNumberFormat="1" applyFont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justify" vertical="center" wrapText="1"/>
    </xf>
    <xf numFmtId="9" fontId="6" fillId="0" borderId="19" xfId="0" applyNumberFormat="1" applyFont="1" applyBorder="1" applyAlignment="1">
      <alignment horizontal="center" vertical="center"/>
    </xf>
    <xf numFmtId="9" fontId="6" fillId="0" borderId="34" xfId="0" applyNumberFormat="1" applyFont="1" applyBorder="1" applyAlignment="1">
      <alignment horizontal="center" vertical="center"/>
    </xf>
    <xf numFmtId="9" fontId="6" fillId="0" borderId="25" xfId="0" applyNumberFormat="1" applyFont="1" applyBorder="1" applyAlignment="1">
      <alignment horizontal="center" vertical="center"/>
    </xf>
    <xf numFmtId="9" fontId="6" fillId="0" borderId="42" xfId="0" applyNumberFormat="1" applyFont="1" applyBorder="1" applyAlignment="1">
      <alignment horizontal="center" vertical="center"/>
    </xf>
    <xf numFmtId="9" fontId="6" fillId="0" borderId="2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vertical="center" wrapText="1"/>
    </xf>
    <xf numFmtId="3" fontId="5" fillId="3" borderId="5" xfId="0" applyNumberFormat="1" applyFont="1" applyFill="1" applyBorder="1" applyAlignment="1">
      <alignment vertical="center" wrapText="1"/>
    </xf>
    <xf numFmtId="3" fontId="5" fillId="3" borderId="7" xfId="0" applyNumberFormat="1" applyFont="1" applyFill="1" applyBorder="1" applyAlignment="1">
      <alignment vertical="center" wrapText="1"/>
    </xf>
    <xf numFmtId="3" fontId="6" fillId="3" borderId="29" xfId="0" applyNumberFormat="1" applyFont="1" applyFill="1" applyBorder="1" applyAlignment="1">
      <alignment vertical="center"/>
    </xf>
  </cellXfs>
  <cellStyles count="171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" xfId="169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W21"/>
  <sheetViews>
    <sheetView tabSelected="1" view="pageLayout" topLeftCell="A4" zoomScale="60" zoomScaleNormal="50" zoomScalePageLayoutView="60" workbookViewId="0">
      <selection activeCell="H20" sqref="H20"/>
    </sheetView>
  </sheetViews>
  <sheetFormatPr baseColWidth="10" defaultColWidth="10.75" defaultRowHeight="15" x14ac:dyDescent="0.2"/>
  <cols>
    <col min="1" max="1" width="2.375" style="1" customWidth="1"/>
    <col min="2" max="2" width="19.375" style="1" customWidth="1"/>
    <col min="3" max="3" width="19" style="1" customWidth="1"/>
    <col min="4" max="4" width="16.625" style="1" customWidth="1"/>
    <col min="5" max="5" width="14.125" style="1" customWidth="1"/>
    <col min="6" max="6" width="13.25" style="1" customWidth="1"/>
    <col min="7" max="7" width="36.25" style="1" customWidth="1"/>
    <col min="8" max="8" width="24.5" style="1" customWidth="1"/>
    <col min="9" max="9" width="8.375" style="1" customWidth="1"/>
    <col min="10" max="11" width="9.625" style="1" customWidth="1"/>
    <col min="12" max="12" width="9.75" style="1" hidden="1" customWidth="1"/>
    <col min="13" max="13" width="3.125" style="1" customWidth="1"/>
    <col min="14" max="14" width="12.75" style="1" customWidth="1"/>
    <col min="15" max="15" width="13.125" style="1" customWidth="1"/>
    <col min="16" max="16" width="15.5" style="20" customWidth="1"/>
    <col min="17" max="17" width="15.625" style="1" customWidth="1"/>
    <col min="18" max="18" width="13.875" style="1" customWidth="1"/>
    <col min="19" max="19" width="14.125" style="1" customWidth="1"/>
    <col min="20" max="20" width="12.625" style="1" customWidth="1"/>
    <col min="21" max="21" width="9" style="1" customWidth="1"/>
    <col min="22" max="22" width="0.375" style="1" customWidth="1"/>
    <col min="23" max="23" width="26.5" style="1" customWidth="1"/>
    <col min="24" max="16384" width="10.75" style="1"/>
  </cols>
  <sheetData>
    <row r="2" spans="2:23" ht="20.100000000000001" customHeight="1" x14ac:dyDescent="0.2">
      <c r="B2" s="64" t="s">
        <v>24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</row>
    <row r="3" spans="2:23" ht="10.5" customHeight="1" x14ac:dyDescent="0.2"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</row>
    <row r="4" spans="2:23" ht="20.100000000000001" customHeight="1" x14ac:dyDescent="0.2">
      <c r="B4" s="64" t="s">
        <v>56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</row>
    <row r="5" spans="2:23" ht="15.75" thickBot="1" x14ac:dyDescent="0.25"/>
    <row r="6" spans="2:23" ht="18" customHeight="1" thickBot="1" x14ac:dyDescent="0.25">
      <c r="B6" s="41">
        <v>2020</v>
      </c>
      <c r="C6" s="42">
        <v>44104</v>
      </c>
      <c r="D6" s="65" t="s">
        <v>41</v>
      </c>
      <c r="E6" s="66"/>
      <c r="F6" s="66"/>
      <c r="G6" s="66"/>
      <c r="H6" s="66"/>
      <c r="I6" s="66"/>
      <c r="J6" s="66"/>
      <c r="K6" s="67"/>
      <c r="L6" s="2"/>
      <c r="M6" s="2"/>
      <c r="N6" s="2"/>
      <c r="O6" s="2"/>
      <c r="P6" s="21"/>
      <c r="Q6" s="2"/>
      <c r="R6" s="2"/>
      <c r="S6" s="2"/>
      <c r="T6" s="2"/>
      <c r="U6" s="2"/>
      <c r="V6" s="2"/>
      <c r="W6" s="2"/>
    </row>
    <row r="7" spans="2:23" ht="30" customHeight="1" x14ac:dyDescent="0.2">
      <c r="B7" s="68" t="s">
        <v>9</v>
      </c>
      <c r="C7" s="71" t="s">
        <v>10</v>
      </c>
      <c r="D7" s="74" t="s">
        <v>0</v>
      </c>
      <c r="E7" s="77" t="s">
        <v>1</v>
      </c>
      <c r="F7" s="77"/>
      <c r="G7" s="77" t="s">
        <v>2</v>
      </c>
      <c r="H7" s="77"/>
      <c r="I7" s="77"/>
      <c r="J7" s="77"/>
      <c r="K7" s="79"/>
      <c r="L7" s="3"/>
      <c r="M7" s="74" t="s">
        <v>3</v>
      </c>
      <c r="N7" s="79"/>
      <c r="O7" s="80" t="s">
        <v>14</v>
      </c>
      <c r="P7" s="81"/>
      <c r="Q7" s="81"/>
      <c r="R7" s="81"/>
      <c r="S7" s="81"/>
      <c r="T7" s="81"/>
      <c r="U7" s="81"/>
      <c r="V7" s="81"/>
      <c r="W7" s="82"/>
    </row>
    <row r="8" spans="2:23" ht="17.100000000000001" customHeight="1" x14ac:dyDescent="0.2">
      <c r="B8" s="69"/>
      <c r="C8" s="72"/>
      <c r="D8" s="75"/>
      <c r="E8" s="78"/>
      <c r="F8" s="78"/>
      <c r="G8" s="78" t="s">
        <v>4</v>
      </c>
      <c r="H8" s="86" t="s">
        <v>42</v>
      </c>
      <c r="I8" s="86" t="s">
        <v>15</v>
      </c>
      <c r="J8" s="88" t="s">
        <v>43</v>
      </c>
      <c r="K8" s="90" t="s">
        <v>44</v>
      </c>
      <c r="L8" s="4"/>
      <c r="M8" s="98" t="s">
        <v>5</v>
      </c>
      <c r="N8" s="100" t="s">
        <v>6</v>
      </c>
      <c r="O8" s="83"/>
      <c r="P8" s="84"/>
      <c r="Q8" s="84"/>
      <c r="R8" s="84"/>
      <c r="S8" s="84"/>
      <c r="T8" s="84"/>
      <c r="U8" s="84"/>
      <c r="V8" s="84"/>
      <c r="W8" s="85"/>
    </row>
    <row r="9" spans="2:23" ht="46.5" customHeight="1" thickBot="1" x14ac:dyDescent="0.25">
      <c r="B9" s="70"/>
      <c r="C9" s="73"/>
      <c r="D9" s="76"/>
      <c r="E9" s="8" t="s">
        <v>32</v>
      </c>
      <c r="F9" s="8" t="s">
        <v>33</v>
      </c>
      <c r="G9" s="86"/>
      <c r="H9" s="87"/>
      <c r="I9" s="87"/>
      <c r="J9" s="89"/>
      <c r="K9" s="91"/>
      <c r="L9" s="9"/>
      <c r="M9" s="99"/>
      <c r="N9" s="101"/>
      <c r="O9" s="10" t="s">
        <v>13</v>
      </c>
      <c r="P9" s="22" t="s">
        <v>11</v>
      </c>
      <c r="Q9" s="11" t="s">
        <v>12</v>
      </c>
      <c r="R9" s="12" t="s">
        <v>20</v>
      </c>
      <c r="S9" s="12" t="s">
        <v>23</v>
      </c>
      <c r="T9" s="12" t="s">
        <v>7</v>
      </c>
      <c r="U9" s="12" t="s">
        <v>8</v>
      </c>
      <c r="V9" s="12" t="s">
        <v>21</v>
      </c>
      <c r="W9" s="13" t="s">
        <v>22</v>
      </c>
    </row>
    <row r="10" spans="2:23" ht="61.5" customHeight="1" x14ac:dyDescent="0.2">
      <c r="B10" s="95" t="s">
        <v>25</v>
      </c>
      <c r="C10" s="95" t="s">
        <v>26</v>
      </c>
      <c r="D10" s="92" t="s">
        <v>28</v>
      </c>
      <c r="E10" s="47">
        <v>44013</v>
      </c>
      <c r="F10" s="16">
        <v>44196</v>
      </c>
      <c r="G10" s="7" t="s">
        <v>16</v>
      </c>
      <c r="H10" s="7" t="s">
        <v>45</v>
      </c>
      <c r="I10" s="17">
        <v>6</v>
      </c>
      <c r="J10" s="17">
        <v>6</v>
      </c>
      <c r="K10" s="17">
        <v>8</v>
      </c>
      <c r="L10" s="30">
        <f t="shared" ref="L10:L20" si="0">+K10/J10</f>
        <v>1.3333333333333333</v>
      </c>
      <c r="M10" s="31"/>
      <c r="N10" s="31">
        <f>IF(J10=0," -",IF(L10&gt;100%,100%,L10))</f>
        <v>1</v>
      </c>
      <c r="O10" s="36" t="s">
        <v>57</v>
      </c>
      <c r="P10" s="102">
        <v>117938</v>
      </c>
      <c r="Q10" s="17">
        <v>96410</v>
      </c>
      <c r="R10" s="17">
        <v>0</v>
      </c>
      <c r="S10" s="17">
        <v>0</v>
      </c>
      <c r="T10" s="31">
        <f>IF(P10=0," -",Q10/P10)</f>
        <v>0.81746341297970115</v>
      </c>
      <c r="U10" s="31"/>
      <c r="V10" s="31"/>
      <c r="W10" s="59" t="s">
        <v>63</v>
      </c>
    </row>
    <row r="11" spans="2:23" ht="81" customHeight="1" x14ac:dyDescent="0.2">
      <c r="B11" s="96"/>
      <c r="C11" s="96"/>
      <c r="D11" s="93"/>
      <c r="E11" s="49">
        <v>44013</v>
      </c>
      <c r="F11" s="44">
        <v>44196</v>
      </c>
      <c r="G11" s="6" t="s">
        <v>17</v>
      </c>
      <c r="H11" s="6" t="s">
        <v>46</v>
      </c>
      <c r="I11" s="14">
        <v>7000</v>
      </c>
      <c r="J11" s="45">
        <v>800</v>
      </c>
      <c r="K11" s="14">
        <v>150</v>
      </c>
      <c r="L11" s="32">
        <f t="shared" si="0"/>
        <v>0.1875</v>
      </c>
      <c r="M11" s="15"/>
      <c r="N11" s="15">
        <f t="shared" ref="N11:N20" si="1">IF(J11=0," -",IF(L11&gt;100%,100%,L11))</f>
        <v>0.1875</v>
      </c>
      <c r="O11" s="24" t="s">
        <v>57</v>
      </c>
      <c r="P11" s="103">
        <v>56658</v>
      </c>
      <c r="Q11" s="14">
        <v>12000</v>
      </c>
      <c r="R11" s="14">
        <v>0</v>
      </c>
      <c r="S11" s="14">
        <v>0</v>
      </c>
      <c r="T11" s="15">
        <f>IF(P11=0," -",Q11/P11)</f>
        <v>0.21179709837975219</v>
      </c>
      <c r="U11" s="15"/>
      <c r="V11" s="15"/>
      <c r="W11" s="60"/>
    </row>
    <row r="12" spans="2:23" ht="122.25" customHeight="1" thickBot="1" x14ac:dyDescent="0.25">
      <c r="B12" s="96"/>
      <c r="C12" s="97"/>
      <c r="D12" s="94"/>
      <c r="E12" s="50">
        <v>44013</v>
      </c>
      <c r="F12" s="51">
        <v>44196</v>
      </c>
      <c r="G12" s="5" t="s">
        <v>18</v>
      </c>
      <c r="H12" s="58" t="s">
        <v>67</v>
      </c>
      <c r="I12" s="18">
        <v>6</v>
      </c>
      <c r="J12" s="23">
        <v>1</v>
      </c>
      <c r="K12" s="18">
        <v>1</v>
      </c>
      <c r="L12" s="33">
        <f t="shared" si="0"/>
        <v>1</v>
      </c>
      <c r="M12" s="34"/>
      <c r="N12" s="34">
        <f t="shared" si="1"/>
        <v>1</v>
      </c>
      <c r="O12" s="35" t="s">
        <v>57</v>
      </c>
      <c r="P12" s="104">
        <v>49870</v>
      </c>
      <c r="Q12" s="18">
        <v>32800</v>
      </c>
      <c r="R12" s="18">
        <v>0</v>
      </c>
      <c r="S12" s="18">
        <v>0</v>
      </c>
      <c r="T12" s="34">
        <f>IF(P12=0," -",Q12/P12)</f>
        <v>0.6577100461199118</v>
      </c>
      <c r="U12" s="34"/>
      <c r="V12" s="34"/>
      <c r="W12" s="61"/>
    </row>
    <row r="13" spans="2:23" ht="99.75" customHeight="1" x14ac:dyDescent="0.2">
      <c r="B13" s="96"/>
      <c r="C13" s="95" t="s">
        <v>27</v>
      </c>
      <c r="D13" s="92" t="s">
        <v>29</v>
      </c>
      <c r="E13" s="47">
        <v>44013</v>
      </c>
      <c r="F13" s="16">
        <v>44196</v>
      </c>
      <c r="G13" s="7" t="s">
        <v>34</v>
      </c>
      <c r="H13" s="7" t="s">
        <v>47</v>
      </c>
      <c r="I13" s="17">
        <v>350</v>
      </c>
      <c r="J13" s="57">
        <v>40</v>
      </c>
      <c r="K13" s="17">
        <v>24</v>
      </c>
      <c r="L13" s="30">
        <f t="shared" si="0"/>
        <v>0.6</v>
      </c>
      <c r="M13" s="31"/>
      <c r="N13" s="31">
        <f t="shared" si="1"/>
        <v>0.6</v>
      </c>
      <c r="O13" s="36" t="s">
        <v>58</v>
      </c>
      <c r="P13" s="102">
        <v>248848</v>
      </c>
      <c r="Q13" s="17">
        <v>154000</v>
      </c>
      <c r="R13" s="17">
        <v>0</v>
      </c>
      <c r="S13" s="17">
        <v>0</v>
      </c>
      <c r="T13" s="31">
        <f>IF(P13=0," -",Q13/P13)</f>
        <v>0.61885166848839457</v>
      </c>
      <c r="U13" s="31"/>
      <c r="V13" s="31"/>
      <c r="W13" s="59" t="s">
        <v>64</v>
      </c>
    </row>
    <row r="14" spans="2:23" ht="92.25" customHeight="1" x14ac:dyDescent="0.2">
      <c r="B14" s="96"/>
      <c r="C14" s="96"/>
      <c r="D14" s="93"/>
      <c r="E14" s="49">
        <v>44013</v>
      </c>
      <c r="F14" s="44">
        <v>44196</v>
      </c>
      <c r="G14" s="6" t="s">
        <v>35</v>
      </c>
      <c r="H14" s="6" t="s">
        <v>48</v>
      </c>
      <c r="I14" s="14">
        <v>104</v>
      </c>
      <c r="J14" s="45">
        <v>104</v>
      </c>
      <c r="K14" s="14">
        <v>104</v>
      </c>
      <c r="L14" s="32">
        <f t="shared" si="0"/>
        <v>1</v>
      </c>
      <c r="M14" s="15"/>
      <c r="N14" s="15">
        <f t="shared" si="1"/>
        <v>1</v>
      </c>
      <c r="O14" s="24" t="s">
        <v>58</v>
      </c>
      <c r="P14" s="103">
        <v>153941</v>
      </c>
      <c r="Q14" s="14">
        <v>150367</v>
      </c>
      <c r="R14" s="14">
        <v>0</v>
      </c>
      <c r="S14" s="14">
        <v>0</v>
      </c>
      <c r="T14" s="15">
        <f t="shared" ref="T14:T15" si="2">IF(P14=0," -",Q14/P14)</f>
        <v>0.97678331308748156</v>
      </c>
      <c r="U14" s="15"/>
      <c r="V14" s="15"/>
      <c r="W14" s="62"/>
    </row>
    <row r="15" spans="2:23" ht="77.25" customHeight="1" x14ac:dyDescent="0.2">
      <c r="B15" s="96"/>
      <c r="C15" s="96"/>
      <c r="D15" s="93"/>
      <c r="E15" s="49">
        <v>44013</v>
      </c>
      <c r="F15" s="44">
        <v>44196</v>
      </c>
      <c r="G15" s="6" t="s">
        <v>36</v>
      </c>
      <c r="H15" s="6" t="s">
        <v>49</v>
      </c>
      <c r="I15" s="14">
        <v>144</v>
      </c>
      <c r="J15" s="45">
        <v>14</v>
      </c>
      <c r="K15" s="14">
        <v>6</v>
      </c>
      <c r="L15" s="32">
        <f t="shared" si="0"/>
        <v>0.42857142857142855</v>
      </c>
      <c r="M15" s="15"/>
      <c r="N15" s="15">
        <f t="shared" si="1"/>
        <v>0.42857142857142855</v>
      </c>
      <c r="O15" s="24" t="s">
        <v>59</v>
      </c>
      <c r="P15" s="103">
        <v>179827</v>
      </c>
      <c r="Q15" s="14">
        <v>57200</v>
      </c>
      <c r="R15" s="14">
        <v>0</v>
      </c>
      <c r="S15" s="14">
        <v>0</v>
      </c>
      <c r="T15" s="15">
        <f t="shared" si="2"/>
        <v>0.31808349135558062</v>
      </c>
      <c r="U15" s="15"/>
      <c r="V15" s="15"/>
      <c r="W15" s="63" t="s">
        <v>64</v>
      </c>
    </row>
    <row r="16" spans="2:23" ht="97.5" customHeight="1" thickBot="1" x14ac:dyDescent="0.25">
      <c r="B16" s="96"/>
      <c r="C16" s="96"/>
      <c r="D16" s="94"/>
      <c r="E16" s="50">
        <v>44013</v>
      </c>
      <c r="F16" s="51">
        <v>44196</v>
      </c>
      <c r="G16" s="5" t="s">
        <v>37</v>
      </c>
      <c r="H16" s="5" t="s">
        <v>66</v>
      </c>
      <c r="I16" s="18">
        <v>16</v>
      </c>
      <c r="J16" s="23">
        <v>3</v>
      </c>
      <c r="K16" s="18">
        <v>0</v>
      </c>
      <c r="L16" s="33">
        <f t="shared" si="0"/>
        <v>0</v>
      </c>
      <c r="M16" s="34"/>
      <c r="N16" s="34">
        <f t="shared" si="1"/>
        <v>0</v>
      </c>
      <c r="O16" s="35" t="s">
        <v>59</v>
      </c>
      <c r="P16" s="104">
        <v>80146</v>
      </c>
      <c r="Q16" s="18">
        <v>0</v>
      </c>
      <c r="R16" s="18">
        <v>0</v>
      </c>
      <c r="S16" s="18">
        <v>0</v>
      </c>
      <c r="T16" s="34">
        <f>IF(P16=0," -",Q16/P16)</f>
        <v>0</v>
      </c>
      <c r="U16" s="34"/>
      <c r="V16" s="34"/>
      <c r="W16" s="61"/>
    </row>
    <row r="17" spans="2:23" ht="182.25" customHeight="1" x14ac:dyDescent="0.2">
      <c r="B17" s="96"/>
      <c r="C17" s="96"/>
      <c r="D17" s="92" t="s">
        <v>30</v>
      </c>
      <c r="E17" s="47">
        <v>44013</v>
      </c>
      <c r="F17" s="16">
        <v>44196</v>
      </c>
      <c r="G17" s="7" t="s">
        <v>38</v>
      </c>
      <c r="H17" s="7" t="s">
        <v>51</v>
      </c>
      <c r="I17" s="17">
        <v>53000</v>
      </c>
      <c r="J17" s="17">
        <v>8000</v>
      </c>
      <c r="K17" s="52">
        <v>10858</v>
      </c>
      <c r="L17" s="30">
        <f t="shared" si="0"/>
        <v>1.3572500000000001</v>
      </c>
      <c r="M17" s="31"/>
      <c r="N17" s="31">
        <f t="shared" si="1"/>
        <v>1</v>
      </c>
      <c r="O17" s="36" t="s">
        <v>60</v>
      </c>
      <c r="P17" s="102">
        <v>812620</v>
      </c>
      <c r="Q17" s="17">
        <v>508800</v>
      </c>
      <c r="R17" s="17">
        <v>0</v>
      </c>
      <c r="S17" s="17">
        <v>0</v>
      </c>
      <c r="T17" s="31">
        <f>IF(P17=0," -",Q17/P17)</f>
        <v>0.62612291107774853</v>
      </c>
      <c r="U17" s="31"/>
      <c r="V17" s="31"/>
      <c r="W17" s="48" t="s">
        <v>54</v>
      </c>
    </row>
    <row r="18" spans="2:23" ht="60.75" customHeight="1" x14ac:dyDescent="0.2">
      <c r="B18" s="96"/>
      <c r="C18" s="96"/>
      <c r="D18" s="93"/>
      <c r="E18" s="49">
        <v>44013</v>
      </c>
      <c r="F18" s="44">
        <v>44196</v>
      </c>
      <c r="G18" s="6" t="s">
        <v>19</v>
      </c>
      <c r="H18" s="6" t="s">
        <v>52</v>
      </c>
      <c r="I18" s="14">
        <v>800</v>
      </c>
      <c r="J18" s="14">
        <v>200</v>
      </c>
      <c r="K18" s="46">
        <v>0</v>
      </c>
      <c r="L18" s="32">
        <f t="shared" si="0"/>
        <v>0</v>
      </c>
      <c r="M18" s="15"/>
      <c r="N18" s="15">
        <f t="shared" si="1"/>
        <v>0</v>
      </c>
      <c r="O18" s="24" t="s">
        <v>61</v>
      </c>
      <c r="P18" s="103">
        <v>13506</v>
      </c>
      <c r="Q18" s="14">
        <v>0</v>
      </c>
      <c r="R18" s="14">
        <v>0</v>
      </c>
      <c r="S18" s="14">
        <v>0</v>
      </c>
      <c r="T18" s="15">
        <f>IF(P18=0," -",Q18/P18)</f>
        <v>0</v>
      </c>
      <c r="U18" s="15"/>
      <c r="V18" s="15"/>
      <c r="W18" s="63" t="s">
        <v>65</v>
      </c>
    </row>
    <row r="19" spans="2:23" ht="73.5" customHeight="1" thickBot="1" x14ac:dyDescent="0.25">
      <c r="B19" s="96"/>
      <c r="C19" s="96"/>
      <c r="D19" s="94"/>
      <c r="E19" s="50">
        <v>44013</v>
      </c>
      <c r="F19" s="51">
        <v>44196</v>
      </c>
      <c r="G19" s="5" t="s">
        <v>39</v>
      </c>
      <c r="H19" s="5" t="s">
        <v>53</v>
      </c>
      <c r="I19" s="18">
        <v>80</v>
      </c>
      <c r="J19" s="18">
        <v>10</v>
      </c>
      <c r="K19" s="18">
        <v>1</v>
      </c>
      <c r="L19" s="33">
        <f t="shared" si="0"/>
        <v>0.1</v>
      </c>
      <c r="M19" s="34"/>
      <c r="N19" s="34">
        <f t="shared" si="1"/>
        <v>0.1</v>
      </c>
      <c r="O19" s="35" t="s">
        <v>61</v>
      </c>
      <c r="P19" s="104">
        <v>30159</v>
      </c>
      <c r="Q19" s="18">
        <v>0</v>
      </c>
      <c r="R19" s="18">
        <v>0</v>
      </c>
      <c r="S19" s="18">
        <v>0</v>
      </c>
      <c r="T19" s="34">
        <f>IF(P19=0," -",Q19/P19)</f>
        <v>0</v>
      </c>
      <c r="U19" s="34"/>
      <c r="V19" s="34"/>
      <c r="W19" s="61"/>
    </row>
    <row r="20" spans="2:23" ht="75.75" thickBot="1" x14ac:dyDescent="0.25">
      <c r="B20" s="97"/>
      <c r="C20" s="97"/>
      <c r="D20" s="43" t="s">
        <v>31</v>
      </c>
      <c r="E20" s="53">
        <v>44013</v>
      </c>
      <c r="F20" s="54">
        <v>44196</v>
      </c>
      <c r="G20" s="55" t="s">
        <v>40</v>
      </c>
      <c r="H20" s="55" t="s">
        <v>50</v>
      </c>
      <c r="I20" s="19">
        <v>105</v>
      </c>
      <c r="J20" s="19">
        <v>20</v>
      </c>
      <c r="K20" s="19">
        <v>20</v>
      </c>
      <c r="L20" s="37">
        <f t="shared" si="0"/>
        <v>1</v>
      </c>
      <c r="M20" s="38"/>
      <c r="N20" s="38">
        <f t="shared" si="1"/>
        <v>1</v>
      </c>
      <c r="O20" s="39" t="s">
        <v>62</v>
      </c>
      <c r="P20" s="105">
        <v>666141</v>
      </c>
      <c r="Q20" s="19">
        <v>167655</v>
      </c>
      <c r="R20" s="19">
        <v>0</v>
      </c>
      <c r="S20" s="19">
        <v>0</v>
      </c>
      <c r="T20" s="38">
        <f>IF(P20=0," -",Q20/P20)</f>
        <v>0.25168095042941357</v>
      </c>
      <c r="U20" s="38"/>
      <c r="V20" s="38"/>
      <c r="W20" s="56" t="s">
        <v>55</v>
      </c>
    </row>
    <row r="21" spans="2:23" ht="21" customHeight="1" thickBot="1" x14ac:dyDescent="0.25">
      <c r="M21" s="40"/>
      <c r="N21" s="25"/>
      <c r="P21" s="26">
        <f>SUM(P10:P20)</f>
        <v>2409654</v>
      </c>
      <c r="Q21" s="27">
        <f>SUM(Q10:Q20)</f>
        <v>1179232</v>
      </c>
      <c r="R21" s="27">
        <f t="shared" ref="R21:S21" si="3">SUM(R10:R20)</f>
        <v>0</v>
      </c>
      <c r="S21" s="27">
        <f t="shared" si="3"/>
        <v>0</v>
      </c>
      <c r="T21" s="28"/>
      <c r="U21" s="29"/>
      <c r="V21" s="29"/>
      <c r="W21" s="25"/>
    </row>
  </sheetData>
  <mergeCells count="28">
    <mergeCell ref="B10:B20"/>
    <mergeCell ref="C13:C20"/>
    <mergeCell ref="M8:M9"/>
    <mergeCell ref="N8:N9"/>
    <mergeCell ref="C10:C12"/>
    <mergeCell ref="D10:D12"/>
    <mergeCell ref="D13:D16"/>
    <mergeCell ref="H8:H9"/>
    <mergeCell ref="I8:I9"/>
    <mergeCell ref="J8:J9"/>
    <mergeCell ref="K8:K9"/>
    <mergeCell ref="D17:D19"/>
    <mergeCell ref="W10:W12"/>
    <mergeCell ref="W13:W14"/>
    <mergeCell ref="W15:W16"/>
    <mergeCell ref="W18:W19"/>
    <mergeCell ref="B2:W2"/>
    <mergeCell ref="B3:W3"/>
    <mergeCell ref="B4:W4"/>
    <mergeCell ref="D6:K6"/>
    <mergeCell ref="B7:B9"/>
    <mergeCell ref="C7:C9"/>
    <mergeCell ref="D7:D9"/>
    <mergeCell ref="E7:F8"/>
    <mergeCell ref="G7:K7"/>
    <mergeCell ref="M7:N7"/>
    <mergeCell ref="O7:W8"/>
    <mergeCell ref="G8:G9"/>
  </mergeCells>
  <printOptions horizontalCentered="1"/>
  <pageMargins left="0.7" right="0.7" top="0.75" bottom="0.75" header="0.3" footer="0.3"/>
  <pageSetup paperSize="5" scale="42" pageOrder="overThenDown" orientation="landscape" r:id="rId1"/>
  <headerFooter>
    <oddHeader>&amp;C&amp;F</oddHead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2020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Usuario</cp:lastModifiedBy>
  <cp:lastPrinted>2019-12-11T20:05:59Z</cp:lastPrinted>
  <dcterms:created xsi:type="dcterms:W3CDTF">2008-07-08T21:30:46Z</dcterms:created>
  <dcterms:modified xsi:type="dcterms:W3CDTF">2020-11-07T02:22:31Z</dcterms:modified>
</cp:coreProperties>
</file>