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macen.INDERBULOCAL\Documents\inderbu\2023\PLAN DE ADQUSICIONES 2023\CONTARLORIA- SIA OBSERVA-2023\1. plan adqusicones CONTRALORIA\"/>
    </mc:Choice>
  </mc:AlternateContent>
  <bookViews>
    <workbookView xWindow="0" yWindow="0" windowWidth="23040" windowHeight="10092"/>
  </bookViews>
  <sheets>
    <sheet name="Hoja1" sheetId="1" r:id="rId1"/>
  </sheets>
  <definedNames>
    <definedName name="_xlnm._FilterDatabase" localSheetId="0" hidden="1">Hoja1!$I$1:$I$310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98" i="1" l="1"/>
  <c r="F311" i="1"/>
  <c r="F310" i="1"/>
  <c r="F275" i="1" l="1"/>
  <c r="F274" i="1"/>
  <c r="F273" i="1"/>
  <c r="F272" i="1"/>
  <c r="F271" i="1"/>
  <c r="F247" i="1"/>
  <c r="F246" i="1"/>
  <c r="F245" i="1"/>
  <c r="F244" i="1"/>
  <c r="F243" i="1"/>
  <c r="F242" i="1"/>
  <c r="F241" i="1"/>
  <c r="F240" i="1"/>
  <c r="F239" i="1"/>
  <c r="F238" i="1"/>
  <c r="F237" i="1"/>
  <c r="F236" i="1"/>
  <c r="F235" i="1"/>
  <c r="F199" i="1"/>
  <c r="F198" i="1"/>
  <c r="F197" i="1"/>
  <c r="F196" i="1"/>
  <c r="F195" i="1"/>
  <c r="F162" i="1"/>
  <c r="F161" i="1"/>
  <c r="F160" i="1"/>
  <c r="F159" i="1"/>
  <c r="F35" i="1"/>
  <c r="F34" i="1"/>
  <c r="F33" i="1"/>
  <c r="F32" i="1"/>
  <c r="F31" i="1"/>
  <c r="F30" i="1"/>
  <c r="F29" i="1"/>
  <c r="F28" i="1"/>
  <c r="F27" i="1"/>
  <c r="F26" i="1"/>
  <c r="F6" i="1"/>
  <c r="E311" i="1" l="1"/>
  <c r="F277" i="1" l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276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4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00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63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36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7" i="1"/>
  <c r="F4" i="1"/>
  <c r="F5" i="1"/>
  <c r="F3" i="1"/>
  <c r="F270" i="1" l="1"/>
  <c r="E270" i="1"/>
</calcChain>
</file>

<file path=xl/sharedStrings.xml><?xml version="1.0" encoding="utf-8"?>
<sst xmlns="http://schemas.openxmlformats.org/spreadsheetml/2006/main" count="1555" uniqueCount="275">
  <si>
    <t>(C) Unidad De Medida (meses)</t>
  </si>
  <si>
    <t>(C) Descripcion Del Bien O Servicio A Adquirir O Prestar</t>
  </si>
  <si>
    <t>(D) Precio Unitario Del Bien O Servicio Adquirido</t>
  </si>
  <si>
    <t>(D) Valor Total Promedio De Unidad Bien O Servicio Adquirido</t>
  </si>
  <si>
    <t>(C) Rubro Presupuestal Afectado ( nombre del rubro)</t>
  </si>
  <si>
    <t>(C) Modalidad De Adquisicion De Bien O Servicio</t>
  </si>
  <si>
    <t>(C) Periodo De Adquisicion  (Nombre del mes)</t>
  </si>
  <si>
    <t>Responsable</t>
  </si>
  <si>
    <t>(N) Numero (Cantidad persona- bienes)</t>
  </si>
  <si>
    <t>Servicios para la comunidad, sociales y personales</t>
  </si>
  <si>
    <t>PRESTAR SERVICIOS PROFESIONALES EN LA PLANEACION, ESTRUCTURACIÓN, Y ELABORACION DEL DOCUMENTO BASE DE LA  CONSTRUCCIÓN DE LA POLITICA PUBLICA DEL PLAN DECENAL DE DEPORTE DEL MUNICIPIO DE BUCARAMANGA</t>
  </si>
  <si>
    <t>PRESTAR SERVICIOS PROFESIONALES ADMINISTRATIVOS A LOS ORGANISMOS DEPORTIVOS DEL  DEPORTE ASOCIADO MUNICIPAL EN LA ASESORÍA PARA ACTUALIZACIÓN Y ELABORACIÓN DE DOCUMENTOS QUE LES PERMITAN MANTENER ACTUALIZADA SU VIDA JURÍDICA Y RECONOCIMIENTO DEPORTIVO.</t>
  </si>
  <si>
    <t>DESARROLLAR PROCESOS DE CAPACITACIÓN PARA EL FOMENTO DEL DEPORTE ASOCIADO EN LA CIUDAD DE BUCARAMANGA EN ÁREAS AFINES A LA ADMINISTRACIÓN DEPORTIVA, ACTIVIDAD FÍSICA, RECREACIÓN Y FORMACIÓN DEPORTIVA.</t>
  </si>
  <si>
    <t>PLAN ANUAL DE ADQUISICIONES 2023- INDERBU</t>
  </si>
  <si>
    <t xml:space="preserve">SUBDIRECCION OPERATIVA </t>
  </si>
  <si>
    <t>PRESTAR LOS SERVICIOS DE APOYO LOGÍSTICO PARA EL DESARROLLO DE EVENTOS DEPORTIVOS DE CIUDAD</t>
  </si>
  <si>
    <t>PRESTAR LOS SERVICIOS DE APOYO A LA GESTIÓN COMO CASERO PARA EL DESARROLLO DE ACTIVIDADES DE ASEO, RECOLECCIÓN INTERNA DE RESIDUOS SÓLIDOS, GUÍA DE USUARIOS Y MANTENIMIENTO RUTINARIO DE LOS ESCENARIOS DEPORTIVOS ADMINISTRADOS POR EL INDERBU</t>
  </si>
  <si>
    <t xml:space="preserve">CONTRATACIÓN DIRECTA </t>
  </si>
  <si>
    <t xml:space="preserve">ENERO </t>
  </si>
  <si>
    <t>PRESTAR EL SERVICIO COMO CASERO PARA EL DESARROLLO DE ACTIVIDADES DE MANTENIMIENTO RUTINARIO, CUIDADO Y BUEN USO DE TABLEROS ELECTRICOS, SONIDO Y MADERAMEN DEL COLISEO ADMINISTRADOPOR EL INDERBU</t>
  </si>
  <si>
    <t>PRESTAR LOS SERVICIOS DE APOYO A LA GESTIÓN COMO PODADOR Y JARDINERIA  A LOS  ESCENARIOS DEPORTIVOS ADMINISTRADOS POR EL INDERBU</t>
  </si>
  <si>
    <t>PRESTAR LOS SERVICIOS DE APOYO A LA GESTION EN LAS ACTIVIDADES DE SALVAMENTO ACUATICO Y MANTENIMIENTO DE LOS ESCENARIOS Y PARQUES DEPORTIVOS ADMINISTRADOS POR EL INDERBU</t>
  </si>
  <si>
    <t>PRESTAR SERVICIOS DE APOYO A LA GESTION EN EL SEGUIMIENTO A LA PROGRAMACION Y EJECUCION DE LAS ACTIVIDADES DIARIAS PARA EL BUEN FUNCIONAMIENTO DE TODOS LOS ESCENARIOS DEPORTIVOS ADMINISTRADOS POR EL INDERBU</t>
  </si>
  <si>
    <t>PRESTAR LOS SERVICIOS DE APOYO A LA GESTION COMO MAESTROS MAYORES EN LABORES DE MANTENIMIENTO Y ADECUACIONES MENORES DE LOS ESCENARIOS, CAMPOS Y PARQUES DEPORTIVOS ADMINISTRADOS POR EL INDERBU</t>
  </si>
  <si>
    <t>PRESTAR LOS SERVICIOS DE APOYO A LA GESTION COMO AYUDANTE EN LABORES DE MANTENIMIENTO Y ADECUACIONES MENORES DE LOS ESCENARIOS, CAMPOS Y PARQUES DEPORTIVOS ADMINISTRADOS POR EL INDERBU</t>
  </si>
  <si>
    <t>PRESTAR SERVICIOS PROFESIONALES COMO INGENIERO ELECTRONICO Y ELECTRICISTA EN EL MANTENIMIENTO Y ADECUACION DE LOS ESCENARIOS DEPORTIVOS</t>
  </si>
  <si>
    <t>PRESTAR SERVICIOS PROFESIONALES COMO INGENIERO CIVIL EN LA REVISIÓN E INFORMES  DE LOS ESCENARIOS DEPORTIVOS</t>
  </si>
  <si>
    <t xml:space="preserve"> PRESTAR SERVICIOS DE APOYO A LA GESTION EN ELMANEJO DE LA DOCUMENTACION, DIGITACION, SISTEMATIZACION Y PUBLICACION DE LAS DIFERENTES ACTIVIDADES ADMINISTRATIVAS REALIZADAS EN LA SUBDIRECCION TECNICA</t>
  </si>
  <si>
    <t xml:space="preserve">PRESTAR EL SERVICIO DE APOYO A LA GESTIÓN COMO SOPORTE LOGÍSTICO, INCLUYENDO EL TRASLADO DE MATERIALES REQUERIDO PARA EL DESARROLLO Y EJECUCCIÓN DE LAS DIFERENTES MANTENIMIENTO DE  ESCENARIOS DEPORTIVOS A CARGO DEL INDERBU </t>
  </si>
  <si>
    <t xml:space="preserve"> PRESTACIÓN DEL SERVICIO DE ÁREA PROTEGIDA QUE COMPRENDE LA ATENCIÓN MÉDICA Y EL TRASLADO DE PACIENTES QUE PRESENTEN EMERGENCIAS Y URGENCIAS DENTRO DE LAS INSTALACIONES DE LOS ESCENARIOS Y PARQUES DEPORTIVOS ADMINISTRADOS POR EL INSTITUTO DE LA JUVENTUD, EL DEPORTE Y LA RECREACIÓN DE BUCARAMANGA - INDERBU</t>
  </si>
  <si>
    <t xml:space="preserve">MINIMA CUANTIA </t>
  </si>
  <si>
    <t>FEBRERO</t>
  </si>
  <si>
    <t>TOMA DE MUESTRAS Y ANÀLISIS FISICOQUÍMICO DE AGUA EN LAS PISCINAS DE LOS ESCENARIOS DEPORTIVOS ADMINISTRADAS POR EL INSTITUTO DE LA JUVENTUD, EL DEPORTE Y LA RECREACIÓN DE BUCARAMANGA- INDERBU</t>
  </si>
  <si>
    <t>SUMINISTRO DE ARTÍCULOS Y MATERIALES DE CONSTRUCCIÓN, ELÉCTRICOS, HERRAMIENTA MENOR, EQUIPOS Y REPUESTOS PARA EL DESARROLLO DEL PROYECTO PARA EL MANTENIMIENTO Y ADECUACIONES MENORES DE LOS ESCENARIOS Y ESPACIOS RECREO-DEPORTIVOS EN EL MUNICIPIO DE BUCARAMANGA"</t>
  </si>
  <si>
    <t xml:space="preserve">ACUERDO MARCO </t>
  </si>
  <si>
    <t>ABRIL</t>
  </si>
  <si>
    <t>ADQUISICIÓN DE IMPLEMENTOS E INSUMOS QUÍMICOS PARA EL MANTENIMIENTO DE LAS PISCINAS ADMINISTRADOS POR EL INSTITUTO DE LA JUVENTUD, EL DEPORTE Y LA RECREACIÓN DE BUCARAMANGA INDERBU</t>
  </si>
  <si>
    <t xml:space="preserve">SUBASTA </t>
  </si>
  <si>
    <t xml:space="preserve">MAYO </t>
  </si>
  <si>
    <t xml:space="preserve">PRESTAR SERVICIOS PROFESIONALES COMO INGENIERO AMBIENTAL EN EL MANEJO DE RESIDUOS SOLIDOS DE LOS ESCENARIOS DEPORTIVOS Y APOYAR EL SEGUIMIENTO, CONTROL DEL PRESTAMO DE LOS ESCENARIOS DEPORTIVOS ADMINISTRADOS POR EL INDERBU" </t>
  </si>
  <si>
    <t xml:space="preserve">PRESTAR SERVICIOS PROFESIONALES EN LA SUBDIRECCION TECNICA, ESTRUCTURANDO, FORMULANDO, AJUSTANDO Y ACTUALIZANDO LOS PROYECTOS QUE ADELANTA Y SEGUMIENTO AL PLAN DE ACCIÓN DE  LA SUBDIRECCION TECNICA </t>
  </si>
  <si>
    <t>PRESTAR SERVICIOS PROFESIONALES COMO ABOGADO (A) ASESORANDO, APOYANDO Y PROYECTANDO LOS DIFERENTES PROCESOS DE CONTRATACION INHERENTES AL PROYECTO ADMINISTRACION Y MANTENIMIENTO DE LOS ESCENARIOS Y CAMPOS DEPORTIVOS ADMINISTRADOS POR EL INDERBU</t>
  </si>
  <si>
    <t>PRESTAR LOS SERVICIOS PROFESIONALES EN EL DIRECCIONAMIENTO ESTRATEGICO Y LA PLANEACION FORTALECIENDO LOS PROCESOS, PROYECTOS Y PROGRAMAS QUE DESARROLLA LA SUBDIRECCION TECNICA DEL INDERB ENCAMINADOS EN EL CUMPLIMIENTO DEL DECRETO 1499 DE 2017 SEGÚN</t>
  </si>
  <si>
    <t xml:space="preserve">PRESTAR SERVICIOS PROFESIONALES A LA SUBDIRECCION TECNICA ASESORANDO, ESTRUCTURANDO Y PROYECTANDO LOS DIFERENTES DOCUMENTOS TECNICOS Y DE ORDEN JURIDICO QUE SE REQUIERAN PARA LA CONFORMACION Y PUESTA EN MARCHA DE LOS DIFERENTES PROCESOS DE CONTRATACION INHERENTES AL PROYECTO ADMINISTRACION Y MANTENIMIENTO DE LOS ESCNARIOS Y CAMPOS DEPORTIVOS ADMINISTRADOS POR EL INDERBU </t>
  </si>
  <si>
    <t>PRESTAR SERVICIOS PROFESIONALES COMO ABOGADO (A) ASESORANDO, APOYANDO Y PROYECTANDO LAS DIFERENTES RESPUESTAS A DERECHOS DE PETICION, REQUERIMIENTOS DE ORGANISMOS DE CONTROL Y EL APOYO DE CONTRATACION EN EL NORMAL DESARROLLO DEL PROYECTO: ADMINISTRACION Y MANTENIMIENTO DE LOS ESCENARIOS Y CAMPOS DEPORTIVOS ADMINISTRADOS POR EL INDERBU</t>
  </si>
  <si>
    <t>PRESTAR SERVICIOS PROFESIONALES COMO INGENIERO DE SISTEMAS PARA BRINDAR APOYO Y ACOMPAÑAMIENTO A LOS SISTEMAS DE INFORMACION, HERRAMIENTAS TECNOLOGICAS PARA EL NORMAL DESARROLLO DEL PROYECTO</t>
  </si>
  <si>
    <t>PRESTAR SERVICIOS PROFESIONALES COMO ADMINISTRADOR DE EMPRESAS PARA EL APOYO Y ACOMPAÑAMIENTO EN LA PROGRAMACION, CRONOGRAMA DE ACTIVIDADES, PQRSD Y CONTRATACION DIRECTA DEL PROYECTO: "ADMINISTRACION Y MANTENIMEITNO DE ESCENARIOS Y CAMPOS DEPORTIVOS ADMINISTRADOS POR EL INDERBU</t>
  </si>
  <si>
    <t>DIRECTA</t>
  </si>
  <si>
    <t>FREBRERO</t>
  </si>
  <si>
    <t>MARZO</t>
  </si>
  <si>
    <t>ENERO</t>
  </si>
  <si>
    <t>Servicios de alojamiento; servicios de suministro de comidas y bebidas; servicios de transporte y servicios de distribución de electricidad, gas y agua</t>
  </si>
  <si>
    <t>Servicios prestados a las empresas y servicios de producción</t>
  </si>
  <si>
    <t>Otros bienes transportables (exepto productos métalicos, maquinaria y equipo)</t>
  </si>
  <si>
    <t>MENOR CUANTIA</t>
  </si>
  <si>
    <t>MINIMA CUANTIA</t>
  </si>
  <si>
    <t>MAYO</t>
  </si>
  <si>
    <t>PRESTAR SERVICIOS PROFESIONALES EN EL ÁREA DE LA CONTADURÍA PÚBLICA, BRINDANDO EL APOYO ADMINISTRATIVO, CONTABLE Y FINANCIERO, QUE REQUIERE EL INSTITUTO DE LA JUVENTUD, EL DEPORTE Y LA RECREACIÓN DE BUCARAMANGA - INDERBU</t>
  </si>
  <si>
    <t>PRESTAR SERVICIOS PROFESIONALES EN LA ELABORACIÓN, ACTUALIZACIÓN, IMPLEMENTACIÓN Y SEGUIMIENTO DE LA POLÍTICA ESTRATEGICA DEL TALENTO HUMANO Y LA POLÍTICA DE INTEGRIDAD DEL INDERBU EN CUMPLIMIENTO CON LA NORMATIVIDAD VIGENTE.</t>
  </si>
  <si>
    <t xml:space="preserve">PRESTACION DE SERVICIOS PROFESIONALES COMO INGENIERO DE SISTEMAS EN EL AREA DE TECNOLOGIAS DE LA INFORMACION Y LAS COMUNICACIONES BRINDANDO APOYO EN LOS SISTEMAS DE INFORMACION ASISTENCIA TECNICA Y SOPORTE DE LOS ACTIVOS TECNOLOGICOS Y DE TELECOMUNICACIONES DEL INDERBU </t>
  </si>
  <si>
    <t>PRESTAR EL SERVICIO PROFESIONAL EN LO CONCERNIENTE A LA DOCUMENTACION Y/O ACTUALIZACION, IMPLEMENTACION, MANTENIMIENTO Y MEJORA DEL SISTEMA DE GESTION DE CALIDAD, A LA RESTRUCTURACION DEL PLAN DE TRABAJO DE MIPG DE ACUERDO CON LAS ESPECIFICACIONES ESENCIALES QUE REQUIERE EL INDERBU</t>
  </si>
  <si>
    <t>PRESTAR SERVICIOS PROFESIONALES A LA SUBDIRECCIÓN ADMINISTRATIVA Y FINANCIERA DEL INSTITUTO, BRINDANDO APOYO FINANCIERO, SEGUIMIENTO Y ANÁLISIS DEL PRESUPUESTO DE INGRESOS Y GASTOS Y PRESENTACIÓN DE INFORMES A LOS ENTES DE CONTROL</t>
  </si>
  <si>
    <t>PRESTAR EL SERVICIO DE APOYO A LA GESTIÓN ADMINISTRATIVA, EN LA DEPENDENCIA QUE SE REQUIERA, EN LA ENTREGA DE LA CORRESPONDENCIA DE LAS DIFERENTES DEPENDENCIAS DEL INSTITUTO DE LA JUVENTUD, EL DEPORTE Y LA RECREACIÓN DE BUCARAMANGA.</t>
  </si>
  <si>
    <t>Comercio y distribución; alojamiento; servicios de suministro de comidas y bebidas; servicios de transporte; y servicios de distribución de electricidad, gas y agua</t>
  </si>
  <si>
    <t>PRESTACION DE SERVICIOS PROFESIONALES EN EL FORTALECIMIENTO DE LA GESTION DOCUMENTAL DEL INDERBU.</t>
  </si>
  <si>
    <t>PRESTAR SERVICIOS DE APOYO A LA GESTIÓN DE LA INPLEMENTACIÓN DE TABLAS DE RETENCIÓN DOCUMENTAL Y TABLAS DE VALORACIÓN DOCUMENTAL EN EL ARCHIVO DEL INDERBU</t>
  </si>
  <si>
    <t xml:space="preserve">PRESTAR SERVICIOS DE APOYO A LA GESTION ADMINISTRATIVA DOCUMENTAL PARA EL DESARROLLO DE LAS DIFERENTES ACTIVIDADES Y PROCEDIMIETNOS QUE SE REALIZAN EN LA OFICINA ASESORA JURIDICA DEL INDERBU </t>
  </si>
  <si>
    <t>PRESTAR EL SERVICIO DE APOYO ADMINISTRATIVO Y LOGISTICO EN EL ALMACEN GENERAL CON TODO LO RELACIONADO EN LA ORGANIZACIÓN, ENTRADAS Y SALIDAS DE INVENTARIOS DE LOS DIFERENTES BIENES MUEBLES Y DE CONSUMO UTILIZADOS EN EL AREA ADMINISTRATIVA Y PARA LA EJECUCIÓN DE LOS DIFERENTES PROYECTOS QUE SE EJECUTAN EN EL INSTITUTO.</t>
  </si>
  <si>
    <t xml:space="preserve">PRESTAR LOS SERVICIOS PROFESIONALES PARA APOYAR EN LA REALIZACIÓN DE LAS DIFERENTES ACTIVIDADES PROPIAS DEL DESARROLLO OPERATIVO DE LA OFICINA DE CONTROL INTERNO. </t>
  </si>
  <si>
    <t>PRESTAR LOS SERVICIOS DE APOYO A LA GESTIÓN EN LAS ACTIVIDADES ADMINISTRATIVAS Y CONTABLES DE LA SUBDIRECCIÓN ADMINISTRATIVA Y FINANCIERA</t>
  </si>
  <si>
    <t>PRESTAR LOS SERVICIOS PROFESIONALES EN EL ÁREA DEL DERECHO, PARA APOYAR LAS ACTUACIONES EN MATERIA CONTRACTUAL QUE ADELANTA LA OFICINA JURÍDICA DEL INSTITUTO DE LA JUVENTUD, EL DEPORTE Y LA RECREACIÓN DE BUCARAMANGA</t>
  </si>
  <si>
    <t>PRESTAR SERVICIOS PARA EL ANÁLISIS, DESARROLLO, AJUSTES, MANTENIMIENTO, DOCUMENTACIÓN, PRUEBAS, ACTUALIZACIONES DE INFORMES, REALIZADAS AL SISTEMA INTEGRADO DE INFORMACIÓN FINANCIERA - GD</t>
  </si>
  <si>
    <t>SUMINISTRO DE UTILES DE OFICINA Y PAPELERIA PARA EL DESARROLLO DE LOS PROGRAMAS DE LAS DIFERENTES DEPENDENCIAS DEL INSTITUTO DE LA JUVENTUD, EL DEPORTE Y LA RECREACION DE BUCARAMANGA-INDERBU.</t>
  </si>
  <si>
    <t>Otros bienes transportables</t>
  </si>
  <si>
    <t>SELECCIÓN ABREVIADA - SUBASTA INVERSA</t>
  </si>
  <si>
    <t>ADQUISICION EQUIPO COMPUTACION, COMUNICACIÓN Y OTROS.</t>
  </si>
  <si>
    <t>Maquinaria de informática y sus partes, piezas y accesorios</t>
  </si>
  <si>
    <t>COLOMBIA COMPRA EFICIENTE</t>
  </si>
  <si>
    <t>SUMINISTRO DE ELEMENTOS DE ASEO Y CAFETERÍA PARA LA SEDE ADMINISTRATIVA DEL INSTITUTO</t>
  </si>
  <si>
    <t>JULIO</t>
  </si>
  <si>
    <t>CONTRATAR EL SERVICIO DE HOSTING INDERBU Y EL DOMINIO DE INDERBU</t>
  </si>
  <si>
    <t>SEPTIEMBRE</t>
  </si>
  <si>
    <t>CONTRATAR CON UNA O VARIAS COMPAÑIAS DE SEGUROS LEGALMENTE AUTORIZADAS PARA FUNCIONAR EN EL PAIS, EL PROGRAMA DE SEGUROS REQUERIDO PARA LA ADECUADA PROTECCION DE LOS BIENES, SEGURO DE VIDA FUNCIONARIOS E INTERESES PATRIMONIALES DE INSTITUTO DE LA JUVENTUD, EL DEPORTE Y LA RECREACION DE BUCARAMANGA - INDERBU -</t>
  </si>
  <si>
    <t>Servicios financieros y servicios conexos; servicios inmobiliarios; y servicios de arrendamiento y leasing</t>
  </si>
  <si>
    <t>SELECCIÒN ABREVIADA</t>
  </si>
  <si>
    <t>SELECCIÓN ABREVIADA</t>
  </si>
  <si>
    <t xml:space="preserve">ORGANIZACIÓN Y REALIZACIÓN DE ACTIVIDADES DE BIENESTAR SOCIAL PARA LOS EMPLEADOS DEL INSTITUTO. </t>
  </si>
  <si>
    <t>SELECCIÓN ABREVIADA - MENOR CUANTIA</t>
  </si>
  <si>
    <t xml:space="preserve">ORGANIZACIÓN Y REALIZACIÓN DE ACTIVIDADES DE CAPACITACION PARA LOS EMPLEADOS DEL INSTITUTO. </t>
  </si>
  <si>
    <t xml:space="preserve">ORGANIZACIÓN Y REALIZACION DE ACTIVIDADES DE SALUD OCUPACIONAL, ACTIVIDADES MÉDICO LABORALES PARA LOS EMPLEADOS DEL INSTITUTO. </t>
  </si>
  <si>
    <t>Programa de salud ocupacional (no de pensiones)</t>
  </si>
  <si>
    <t>COMPRA DE ELEMENTOS DE SALUD OCUPACIONAL Y SEGURIDAD Y SALUD EN EL TRABAJO</t>
  </si>
  <si>
    <t>Servicios de soporte en tecnologías de la información (TI)</t>
  </si>
  <si>
    <t>Servicios de consultoria ambiental</t>
  </si>
  <si>
    <t>APOYO EN LABORES ADMINISTRATIVAS A LAS SUBDIRECCIÓN TECNICA</t>
  </si>
  <si>
    <t>Otros servicios profesionales, técnicos y empresariales n.c.p.</t>
  </si>
  <si>
    <t>Otros servicios jurídicos n.c.p.</t>
  </si>
  <si>
    <t>PRESTAR SUS SERVICIOS PROFESIONALES EN LA ARTICULACION Y PLANEACION DE LOS DIFERENTES PROCESOS ADMINISTRATIVOS REQUERIDOS PARA EL DESARROLLO DE LA SUBDIRECCION OPERATIVA</t>
  </si>
  <si>
    <t>PRESTAR SU SERVICIOS PROFESIONALES COMO ABOGADO  APOYANDO LAS DIFERENTES ETAPAS CONTRACTUALES DE LA SUBDIRECCION OPERATIVA</t>
  </si>
  <si>
    <t>PRESTAR SUS SERVICIOS PROFESIONALES COMO ECONOMISTA Y/O AFINES PARA REALIZAR LA ETAPA PRECONTRACTUAL DE LOS PROCESOS CONTRACTUALES QUE ADELANTA LA SUBDIRECCION OPERATIVA.</t>
  </si>
  <si>
    <t>PRESTAR SERVICIOS DE APOYO A LA GESTIÓN BRINDANDO EL SOPORTE OFIMÁTICO REQUERIDO PARA LOS PROCESOS DE LA SUBDIRECCIÓN OPERATIVA</t>
  </si>
  <si>
    <t>PRESTAR SERVICIOS PROFESIONALES ESPECIALIZADO EN ÁREAS DE LA SALUD PARA LA ORIENTACIÓN Y ARTICULACIÓN DE LA RUTAS DE ATENCIÓN INTEGRAL A JÓVENES EN LOS PROYECTOS ADELANTADOS POR LA SUBDIRECCIÓN OPERATIVA</t>
  </si>
  <si>
    <t>PRESTAR SERVICIOS PROFESIONALES BRINDANDO APOYO EN LA COORDINACIÓN ARTICULACIÓN Y SEGUIMIENTO EN LA EJECUCIÓN DE LOS PROYECTOS DE LA SUBDIRECCIÓN OPERATIVA</t>
  </si>
  <si>
    <t>“PRESTAR SERVICIOS PROFESIONALES BRINDANDO APOYO EN LA IMPLEMENTACION, SEGUIMIENTO AL MODELO INTEGRAL DE GESTIÓN DEL   INSTITUTO DE LA JUVENTUD, EL DEPORTE Y LA RECREACIÓN DE BUCARAMANGA –INDERBU”</t>
  </si>
  <si>
    <t>PRESTAR SERVICIOS PROFESIONALES EN LA FORMULACION, ACTUALIZACION Y REFORMULACION DE PROYECTOS DE LA SUBDIRECCION OPERATIVA</t>
  </si>
  <si>
    <t>PRESTAR EL SERVICIO PROFESIONAL REQUERIDO POR EL INDERBU PARA EL DESARROLLO E IMPLEMENTACIÒN DE LAS VAS- VIAS ACTIVAS Y SALUDABLES EN EL MUNICIPIO DE BUCARAMANGA</t>
  </si>
  <si>
    <t xml:space="preserve">PRESTAR LOS SERVICIOS PROFESIONALES PARA LA EJECUCIÓN, DESARROLLO E IMPLEMENTACIÓN DE ESTRATEGIAS DEL  PROGRAMA NACIONAL DE HÁBITOS Y ESTILOS DE VIDA SALUDABLE DEL  INSTITUTO DE LA JUVENTUD, EL DEPORTE, Y LA RECREACIÓN DE BUCARAMANGA </t>
  </si>
  <si>
    <t>PRESTAR LOS SERVICIOS PROFESIONALES PARA EL DESARROLLO E IMPLEMENTACIÓN DE LAS ACTIVIDADES RECREODEPORTIVAS Y DEPORTE SOCIAL REQUERIDOS  POR  EL INSTITUTO DE LA JUVENTUD, EL DEPORTE Y LA RECREACIÓN DE BUCARAMANGA "INDERBU".</t>
  </si>
  <si>
    <t>PRESTAR EL SERVICIO DE APOYO A LA GESTION EN EL SOPORTE Y DESARROLLO DE LOS DIFERENTES PROCESOS Y PROCEDIMIENTOS INTERNOS QUE SE REQUIENTEN POR EL INDERBU EN LA IMPLEMENTACIÒN DE LAS ESTRATEGIAS DEL PROGRAMA DE HABITOS Y ESTILOS DE VIDA SALUDABLES</t>
  </si>
  <si>
    <t>PRESTAR EL SERVICIO DE APOYO A LA GESTION EN EL SOPORTE Y DESARROLLO DE LOS DIFERENTES PROCESOS Y PROCEDIMIENTOS INTERNOS QUE SE REQUIENTEN POR EL INDERBU EN LA IMPLEMENTACIÒN DE LAS ESTRATEGIAS DEL PROGRAMA DE VIAS ACTIVAS Y SALUDABLES VAS</t>
  </si>
  <si>
    <t>PRESTAR EL SERVICIO DE APOYO A LA GESTION EN EL SOPORTE Y DESARROLLO DE LOS DIFERENTES PROCESOS Y PROCEDIMIENTOS INTERNOS QUE SE REQUIENTEN POR EL INDERBU EN LA IMPLEMENTACIÒN DE LAS ESTRATEGIAS DEL PROGRAMA DE RECREACION Y DEPORTE SOCIOCOMUNITARIO</t>
  </si>
  <si>
    <t>PRESTAR SERVICIOS PROFESIONALES EN LA REALIZACIÓN DE DIFERENTES ACTIVIDADES PROPIAS DEL DESARROLLO OPERATIVO DE LOS CENTROS DE EDUCACIÓN FÍSICA DEL INDERBU</t>
  </si>
  <si>
    <t>SUBDIRECCION ADMNISTRATIVA Y FINANCIERA</t>
  </si>
  <si>
    <t>SUBDIRECCION ADMINISTRATIVA Y FINANCIERA</t>
  </si>
  <si>
    <t xml:space="preserve">SUBDIRECCION TECNICA </t>
  </si>
  <si>
    <t xml:space="preserve">Servicos prestados a la empresas y servicios de produccion </t>
  </si>
  <si>
    <t>servicios de alojamiento, servicios de sumnistro de comida y bebidas, servicio de transporte y servicios de electricidad gas y agua</t>
  </si>
  <si>
    <t>servicios para la comunidad , sociales y personales</t>
  </si>
  <si>
    <t>servicios prestados a las empresas y servicios de produccion</t>
  </si>
  <si>
    <t>Otros bienes ransportables  (excepto productos metalicos, maquinaria y equipo)</t>
  </si>
  <si>
    <t>Servicio para la comunidad , sociales y personales</t>
  </si>
  <si>
    <t>CONTRATACION DIRECTA</t>
  </si>
  <si>
    <t>EDUFÌSICO 6:“PRESTAR EL SERVICIO DE APOYO A LA GESTIÓN COMO EDUCADOR FÍSICO EN LA IMPLEMENTACIÓN Y EJECUCIÓN DE PROCESOS DE DESARROLLO INTEGRAL A TRAVÉS DE LA ACTIVIDAD FÍSICA Y EL DEPORTE DEL PROYECTO “IMPLEMENTACIÓN DE ACCIONES PARA LA GARANTÍA DE LOS DERECHOS DE LA POBLACIÓN JUVENIL EN EL MUNICIPIO DE BUCARAMANGA”.</t>
  </si>
  <si>
    <t>TALLERISTA ARTISTICO 4 . PRESTAR SERVICIOS DE APOYO A LA GESTION COMO TALLERISTA ARTISTICO  EN LA EJECUCION DEL DEL PROYECTO ” FORTALECIMIENTO DE ESPACIOS Y MECANISMOS DE PREVENCIÓN Y PARTICIPACIÓN PARA EL DESARROLLO INTEGRAL DE LOS JÓVENES EN EL MUNICIPIO DE BUCARAMANGA”. (DANZA EXPRESIONES URBANAS)</t>
  </si>
  <si>
    <t>PRESTAR SUS SERVICIOS PROFESIONALES CAPACITANDO Y ASESORANDO A LOS JOVENES DEL MUNICIPIO DE BUCARAMANGA, EN TEMAS DE LIDERAZGO Y PARTICIPACION CIUDADANA EN LA EJECUCION DEL PROYECTO ” FORTALECIMIENTO DE ESPACIOS Y MECANISMOS DE PREVENCIÓN Y PARTICIPACIÓN PARA EL DESARROLLO INTEGRAL DE LOS JÓVENES EN EL MUNICIPIO DE BUCARAMANGA</t>
  </si>
  <si>
    <t>PRESTAR EL SERVICIO DE APOYO COMO GESTOR JUVENIL  EN LA IMPLEMENTACION, PROMOCION Y FOMENTO DEL DEPORTE DEL SKATE BOARDING COMO ESTRATEGIAS DE PREVENCION DE LOS FLAGELOS QUE AFECTA LA POBLACION JUVENIL DE BUCARAMANGA.</t>
  </si>
  <si>
    <t>PRESTAR EL SERVICIO DE APOYO COMO GESTOR JUVENIL  EN LA IMPLEMENTACION, PROMOCION Y FOMENTO DEL DEPORTE DE CALISTENIA COMO ESTRATEGIAS DE PREVENCION DE LOS FLAGELOS QUE AFECTA LA POBLACION JUVENIL DE BUCARAMANGA.</t>
  </si>
  <si>
    <t>PRESTAR EL SERVICIO DE APOYO COMO GESTOR JUVENIL  EN LA IMPLEMENTACION, PROMOCION Y FOMENTO DEL DEPORTE DE BOXEO COMO ESTRATEGIAS DE PREVENCION DE LOS FLAGELOS QUE AFECTA LA POBLACION JUVENIL DE BUCARAMANGA.</t>
  </si>
  <si>
    <t>JUNIO</t>
  </si>
  <si>
    <t>SELECCIN ABREVIADA DE MENOR CUANTIA</t>
  </si>
  <si>
    <t>ADICION EN VALOR Y PRORROGA N° 1 AL CONTRATO DE PRESTACIÓN DE SERVICIOS N° 318-LIC-2022, CUYO OBJETO ES "PRESTACIÓN DE SERVICIOS DE SEGURIDAD PRIVADA ESPECIALIZADA EN LA MODALIDAD DE VIGILANCIA FIJA ARMADA Y MOVIL EN LOS ESCENARIOS Y PARQUES DEPORTIVOS Y RECREATIVOS E INSTALACIONES DEL INSTITUTO DE LA JUVENTUD, EL DEPORTE Y LA RECREACIÓN DE BUCARAMANGA- INDERBU" VIGENCIA FUTURA</t>
  </si>
  <si>
    <t>SUBDIRECCIÓN TECNICA</t>
  </si>
  <si>
    <t>PRESTACIÓN DE SERVICIOS DE SEGURIDAD PRIVADA ESPECIALIZADA EN LA MODALIDAD DE VIGILANCIA FIJA ARMADA Y MOVIL EN LOS ESCENARIOS Y PARQUES DEPORTIVOS Y RECREATIVOS E INSTALACIONES DEL INSTITUTO DE LA JUVENTUD, EL DEPORTE Y LA RECREACIÓN DE BUCARAMANGA- INDERBU</t>
  </si>
  <si>
    <t xml:space="preserve">1 PRESTAR EL SERVICIO PROFESIONAL COMO  FACILITADOR VAS EN EL DESARROLLO DE LAS DIFERENTES ESTRATEGIAS DEL PROGRAMA DE VIAS ACTIVAS Y SALUDABLES REQUERIDOS POR EL INDERBU. </t>
  </si>
  <si>
    <t>1 PRESTAR EL SEVICIO DE APOYO A LA GESTION COMO  AGENTE VAS-  BRINDANDO EL SOPORTE REQUERIDO POR EL INDERBU PARA EL DESARROLLO DE LAS DIFERENTES ACTIVIDADES , EVENTOS, PROCESOS Y PORGRAMAS INSTITUCIONALES</t>
  </si>
  <si>
    <t xml:space="preserve">2 PRESTAR EL SERVICIO PROFESIONAL COMO  FACILITADOR VAS EN EL DESARROLLO DE LAS DIFERENTES ESTRATEGIAS DEL PROGRAMA DE VIAS ACTIVAS Y SALUDABLES REQUERIDOS POR EL INDERBU. </t>
  </si>
  <si>
    <t xml:space="preserve">3 PRESTAR EL SERVICIO PROFESIONAL COMO  FACILITADOR VAS EN EL DESARROLLO DE LAS DIFERENTES ESTRATEGIAS DEL PROGRAMA DE VIAS ACTIVAS Y SALUDABLES REQUERIDOS POR EL INDERBU. </t>
  </si>
  <si>
    <t xml:space="preserve">4 PRESTAR EL SERVICIO PROFESIONAL COMO  FACILITADOR VAS EN EL DESARROLLO DE LAS DIFERENTES ESTRATEGIAS DEL PROGRAMA DE VIAS ACTIVAS Y SALUDABLES REQUERIDOS POR EL INDERBU. </t>
  </si>
  <si>
    <t xml:space="preserve">5 PRESTAR EL SERVICIO PROFESIONAL COMO  FACILITADOR VAS EN EL DESARROLLO DE LAS DIFERENTES ESTRATEGIAS DEL PROGRAMA DE VIAS ACTIVAS Y SALUDABLES REQUERIDOS POR EL INDERBU. </t>
  </si>
  <si>
    <t xml:space="preserve">6 PRESTAR EL SERVICIO PROFESIONAL COMO  FACILITADOR VAS EN EL DESARROLLO DE LAS DIFERENTES ESTRATEGIAS DEL PROGRAMA DE VIAS ACTIVAS Y SALUDABLES REQUERIDOS POR EL INDERBU. </t>
  </si>
  <si>
    <t xml:space="preserve">7 PRESTAR EL SERVICIO PROFESIONAL COMO  FACILITADOR VAS EN EL DESARROLLO DE LAS DIFERENTES ESTRATEGIAS DEL PROGRAMA DE VIAS ACTIVAS Y SALUDABLES REQUERIDOS POR EL INDERBU. </t>
  </si>
  <si>
    <t>8 PRESTAR EL SEVICIO DE APOYO A LA GESTION COMO  AGENTE VAS-  BRINDANDO EL SOPORTE REQUERIDO POR EL INDERBU PARA EL DESARROLLO DE LAS DIFERENTES ACTIVIDADES , EVENTOS, PROCESOS Y PORGRAMAS INSTITUCIONALES</t>
  </si>
  <si>
    <t>9 PRESTAR EL SEVICIO DE APOYO A LA GESTION COMO  AGENTE VAS-  BRINDANDO EL SOPORTE REQUERIDO POR EL INDERBU PARA EL DESARROLLO DE LAS DIFERENTES ACTIVIDADES , EVENTOS, PROCESOS Y PORGRAMAS INSTITUCIONALES</t>
  </si>
  <si>
    <t>10 PRESTAR EL SEVICIO DE APOYO A LA GESTION COMO  AGENTE VAS-  BRINDANDO EL SOPORTE REQUERIDO POR EL INDERBU PARA EL DESARROLLO DE LAS DIFERENTES ACTIVIDADES , EVENTOS, PROCESOS Y PORGRAMAS INSTITUCIONALES</t>
  </si>
  <si>
    <t>11 PRESTAR EL SEVICIO DE APOYO A LA GESTION COMO  AGENTE VAS-  BRINDANDO EL SOPORTE REQUERIDO POR EL INDERBU PARA EL DESARROLLO DE LAS DIFERENTES ACTIVIDADES , EVENTOS, PROCESOS Y PORGRAMAS INSTITUCIONALES</t>
  </si>
  <si>
    <t>12 PRESTAR EL SEVICIO DE APOYO A LA GESTION COMO  AGENTE VAS-  BRINDANDO EL SOPORTE REQUERIDO POR EL INDERBU PARA EL DESARROLLO DE LAS DIFERENTES ACTIVIDADES , EVENTOS, PROCESOS Y PORGRAMAS INSTITUCIONALES</t>
  </si>
  <si>
    <t>13 PRESTAR EL SEVICIO DE APOYO A LA GESTION COMO  AGENTE VAS-  BRINDANDO EL SOPORTE REQUERIDO POR EL INDERBU PARA EL DESARROLLO DE LAS DIFERENTES ACTIVIDADES , EVENTOS, PROCESOS Y PORGRAMAS INSTITUCIONALES</t>
  </si>
  <si>
    <t>14 PRESTAR EL SEVICIO DE APOYO A LA GESTION COMO  AGENTE VAS-  BRINDANDO EL SOPORTE REQUERIDO POR EL INDERBU PARA EL DESARROLLO DE LAS DIFERENTES ACTIVIDADES , EVENTOS, PROCESOS Y PORGRAMAS INSTITUCIONALES</t>
  </si>
  <si>
    <t>15 PRESTAR EL SEVICIO DE APOYO A LA GESTION COMO  AGENTE VAS-  BRINDANDO EL SOPORTE REQUERIDO POR EL INDERBU PARA EL DESARROLLO DE LAS DIFERENTES ACTIVIDADES , EVENTOS, PROCESOS Y PORGRAMAS INSTITUCIONALES</t>
  </si>
  <si>
    <t>16 PRESTAR EL SEVICIO DE APOYO A LA GESTION COMO  AGENTE VAS-  BRINDANDO EL SOPORTE REQUERIDO POR EL INDERBU PARA EL DESARROLLO DE LAS DIFERENTES ACTIVIDADES , EVENTOS, PROCESOS Y PORGRAMAS INSTITUCIONALES</t>
  </si>
  <si>
    <t>17PRESTAR EL SEVICIO DE APOYO A LA GESTION COMO  AGENTE VAS-  BRINDANDO EL SOPORTE REQUERIDO POR EL INDERBU PARA EL DESARROLLO DE LAS DIFERENTES ACTIVIDADES , EVENTOS, PROCESOS Y PORGRAMAS INSTITUCIONALES</t>
  </si>
  <si>
    <t>18 PRESTAR EL SEVICIO DE APOYO A LA GESTION COMO  AGENTE VAS-  BRINDANDO EL SOPORTE REQUERIDO POR EL INDERBU PARA EL DESARROLLO DE LAS DIFERENTES ACTIVIDADES , EVENTOS, PROCESOS Y PORGRAMAS INSTITUCIONALES</t>
  </si>
  <si>
    <t>19 PRESTAR EL SEVICIO DE APOYO A LA GESTION COMO  AGENTE VAS-  BRINDANDO EL SOPORTE REQUERIDO POR EL INDERBU PARA EL DESARROLLO DE LAS DIFERENTES ACTIVIDADES , EVENTOS, PROCESOS Y PORGRAMAS INSTITUCIONALES</t>
  </si>
  <si>
    <t>20 PRESTAR EL SEVICIO DE APOYO A LA GESTION COMO  AGENTE VAS-  BRINDANDO EL SOPORTE REQUERIDO POR EL INDERBU PARA EL DESARROLLO DE LAS DIFERENTES ACTIVIDADES , EVENTOS, PROCESOS Y PORGRAMAS INSTITUCIONALES</t>
  </si>
  <si>
    <t>21 PRESTAR EL SEVICIO DE APOYO A LA GESTION COMO  AGENTE VAS-  BRINDANDO EL SOPORTE REQUERIDO POR EL INDERBU PARA EL DESARROLLO DE LAS DIFERENTES ACTIVIDADES , EVENTOS, PROCESOS Y PORGRAMAS INSTITUCIONALES</t>
  </si>
  <si>
    <t>22 PRESTAR EL SEVICIO DE APOYO A LA GESTION COMO  AGENTE VAS-  BRINDANDO EL SOPORTE REQUERIDO POR EL INDERBU PARA EL DESARROLLO DE LAS DIFERENTES ACTIVIDADES , EVENTOS, PROCESOS Y PORGRAMAS INSTITUCIONALES</t>
  </si>
  <si>
    <t>23 PRESTAR EL SEVICIO DE APOYO A LA GESTION COMO  AGENTE VAS-  BRINDANDO EL SOPORTE REQUERIDO POR EL INDERBU PARA EL DESARROLLO DE LAS DIFERENTES ACTIVIDADES , EVENTOS, PROCESOS Y PORGRAMAS INSTITUCIONALES</t>
  </si>
  <si>
    <t>24 PRESTAR EL SEVICIO DE APOYO A LA GESTION COMO  AGENTE VAS-  BRINDANDO EL SOPORTE REQUERIDO POR EL INDERBU PARA EL DESARROLLO DE LAS DIFERENTES ACTIVIDADES , EVENTOS, PROCESOS Y PORGRAMAS INSTITUCIONALES</t>
  </si>
  <si>
    <t>25 PRESTAR EL SEVICIO DE APOYO A LA GESTION COMO  AGENTE VAS-  BRINDANDO EL SOPORTE REQUERIDO POR EL INDERBU PARA EL DESARROLLO DE LAS DIFERENTES ACTIVIDADES , EVENTOS, PROCESOS Y PORGRAMAS INSTITUCIONALES</t>
  </si>
  <si>
    <t>1 PRESTAR EL SEVICIO DE APOYO A LA GESTION COMO  AGENTE VAS- INCLUYENDO EL TRASLADO DE MATERIALES  BRINDANDO EL SOPORTE REQUERIDO POR EL INDERBU PARA EL DESARROLLO DE LAS DIFERENTES ACTIVIDADES , EVENTOS, PROCESOS Y PORGRAMAS INSTITUCIONALES</t>
  </si>
  <si>
    <t>2 PRESTAR EL SEVICIO DE APOYO A LA GESTION COMO  AGENTE VAS- INCLUYENDO EL TRASLADO DE MATERIALES  BRINDANDO EL SOPORTE REQUERIDO POR EL INDERBU PARA EL DESARROLLO DE LAS DIFERENTES ACTIVIDADES , EVENTOS, PROCESOS Y PORGRAMAS INSTITUCIONALES</t>
  </si>
  <si>
    <t>3 PRESTAR EL SEVICIO DE APOYO A LA GESTION COMO  AGENTE VAS- INCLUYENDO EL TRASLADO DE MATERIALES  BRINDANDO EL SOPORTE REQUERIDO POR EL INDERBU PARA EL DESARROLLO DE LAS DIFERENTES ACTIVIDADES , EVENTOS, PROCESOS Y PORGRAMAS INSTITUCIONALES</t>
  </si>
  <si>
    <t xml:space="preserve">1 PRESTAR LOS SERVICIOS PROFESIONALES EN LOS DIFERENTES PROCESOS DE ACOMPAÑAMIENTO JURIDICO, COMERCIAL, PROMOCION, DIFUSION, DISEÑO, ENTRE OTRAS AREAS QUE SEAN REQUERIDOS EN LA IMPLEMETNACION DE LOS PROYECTOS MISIONALES </t>
  </si>
  <si>
    <t xml:space="preserve">2 PRESTAR LOS SERVICIOS PROFESIONALES EN LOS DIFERENTES PROCESOS DE ACOMPAÑAMIENTO JURIDICO, COMERCIAL, PROMOCION, DIFUSION, DISEÑO, ENTRE OTRAS AREAS QUE SEAN REQUERIDOS EN LA IMPLEMETNACION DE LOS PROYECTOS MISIONALES </t>
  </si>
  <si>
    <t>COMPRA DE  MATERIAL  E IMPLEMENTACION LOGISTICA REQUERIDA POR EL INDERBU PARA EL MONTAJE, IMPLEMENTACIÒN Y REALIZACION DE LOS DIFERENTES PROYECTOS, PROGRAMAS, EVENTOS Y ACTIVIDADES DE SU OFERTA MISIONAL</t>
  </si>
  <si>
    <t xml:space="preserve">ADQUISION DE INSUMOS PARA PRIMEROS AUXILIOS Y DOTACION DE BOTIQUINES REQUERIDOS EN EL DESARROLLO DE LOS DIFERENTES EVENTOS Y ACTIVIDADES </t>
  </si>
  <si>
    <t>ADQUISICION DE SONIDO PROFESIONAL REQUERIDO EN EL DESARROLLO DE LOS EVNETOS INSTITUCIONALES</t>
  </si>
  <si>
    <t>PRESTAR EL SERVICIO DE MANTENIMIENTO  PREVENTIVO Y CORRECTIVO DEL MATERIAL LOGISTICO, EQUIPOS DE SONIDO Y DEMÀS MATERIALES QUE SEAN REQUERDIOS PARA EL OPTIMO DESARROLLO DE LAS ACTIVIDADES Y PROGRAMAMS INSITUCIONALES</t>
  </si>
  <si>
    <t>COMPRA DE EQUIPOS DE COMPUTO E INSUMOS TECNOLOGICOS REQERIDOS EN LOS PROCESOS DE DOCUMENTACIÒN Y REGISTRO DE CADA UNO DE LOS PROCESOS, ACTIVIDADES, EVENTOS QUE SE DESARROLLAN EN LA I,PLEMENTACIÒN DEL LOS PROGRAMAS INSITUCIONALES</t>
  </si>
  <si>
    <t>PRESTAR LOS SERVICIOS PROFESIONALES COMO  ARTICULADOR HEVS- BRINDANDO EL SOPORTE Y GESTIÒN REQUERIDA EN LA IMPLEMENTACIÒN DE LAS DIFERENTES ESTRATEGIAS DEL PROGRAMA DE HABITOS Y ESTILOS DE VIDA SALUDABLES</t>
  </si>
  <si>
    <t>1 PRESTAR  EL SERVICIO DE APOYO A LA GESTION COMO MONITOR HEVS - PARA EL DESARROLLO  DE LAS ACTIVIDADES REQUERIDAS POR EL INDERBU EN DESARROLLO DEL PROYECTO DE HABITOS Y ESTILOS DE VIDA SALUDABLES</t>
  </si>
  <si>
    <t>2 PRESTAR  EL SERVICIO DE APOYO A LA GESTION COMO MONITOR HEVS - PARA EL DESARROLLO  DE LAS ACTIVIDADES REQUERIDAS POR EL INDERBU EN DESARROLLO DEL PROYECTO DE HABITOS Y ESTILOS DE VIDA SALUDABLES</t>
  </si>
  <si>
    <t>3 PRESTAR  EL SERVICIO DE APOYO A LA GESTION COMO MONITOR HEVS - PARA EL DESARROLLO  DE LAS ACTIVIDADES REQUERIDAS POR EL INDERBU EN DESARROLLO DEL PROYECTO DE HABITOS Y ESTILOS DE VIDA SALUDABLES</t>
  </si>
  <si>
    <t>4 PRESTAR  EL SERVICIO DE APOYO A LA GESTION COMO MONITOR HEVS - PARA EL DESARROLLO  DE LAS ACTIVIDADES REQUERIDAS POR EL INDERBU EN DESARROLLO DEL PROYECTO DE HABITOS Y ESTILOS DE VIDA SALUDABLES</t>
  </si>
  <si>
    <t>5PRESTAR  EL SERVICIO DE APOYO A LA GESTION COMO MONITOR HEVS - PARA EL DESARROLLO  DE LAS ACTIVIDADES REQUERIDAS POR EL INDERBU EN DESARROLLO DEL PROYECTO DE HABITOS Y ESTILOS DE VIDA SALUDABLES</t>
  </si>
  <si>
    <t>6 PRESTAR  EL SERVICIO DE APOYO A LA GESTION COMO MONITOR HEVS - PARA EL DESARROLLO  DE LAS ACTIVIDADES REQUERIDAS POR EL INDERBU EN DESARROLLO DEL PROYECTO DE HABITOS Y ESTILOS DE VIDA SALUDABLES</t>
  </si>
  <si>
    <t>7PRESTAR  EL SERVICIO DE APOYO A LA GESTION COMO MONITOR HEVS - PARA EL DESARROLLO  DE LAS ACTIVIDADES REQUERIDAS POR EL INDERBU EN DESARROLLO DEL PROYECTO DE HABITOS Y ESTILOS DE VIDA SALUDABLES</t>
  </si>
  <si>
    <t>8 PRESTAR  EL SERVICIO DE APOYO A LA GESTION COMO MONITOR HEVS - PARA EL DESARROLLO  DE LAS ACTIVIDADES REQUERIDAS POR EL INDERBU EN DESARROLLO DEL PROYECTO DE HABITOS Y ESTILOS DE VIDA SALUDABLES</t>
  </si>
  <si>
    <t>9 PRESTAR  EL SERVICIO DE APOYO A LA GESTION COMO MONITOR HEVS - PARA EL DESARROLLO  DE LAS ACTIVIDADES REQUERIDAS POR EL INDERBU EN DESARROLLO DEL PROYECTO DE HABITOS Y ESTILOS DE VIDA SALUDABLES</t>
  </si>
  <si>
    <t>10 PRESTAR  EL SERVICIO DE APOYO A LA GESTION COMO MONITOR HEVS - PARA EL DESARROLLO  DE LAS ACTIVIDADES REQUERIDAS POR EL INDERBU EN DESARROLLO DEL PROYECTO DE HABITOS Y ESTILOS DE VIDA SALUDABLES</t>
  </si>
  <si>
    <t>11 PRESTAR  EL SERVICIO DE APOYO A LA GESTION COMO MONITOR HEVS - PARA EL DESARROLLO  DE LAS ACTIVIDADES REQUERIDAS POR EL INDERBU EN DESARROLLO DEL PROYECTO DE HABITOS Y ESTILOS DE VIDA SALUDABLES</t>
  </si>
  <si>
    <t>12 PRESTAR  EL SERVICIO DE APOYO A LA GESTION COMO MONITOR HEVS - PARA EL DESARROLLO  DE LAS ACTIVIDADES REQUERIDAS POR EL INDERBU EN DESARROLLO DEL PROYECTO DE HABITOS Y ESTILOS DE VIDA SALUDABLES</t>
  </si>
  <si>
    <t>13 PRESTAR  EL SERVICIO DE APOYO A LA GESTION COMO MONITOR HEVS - PARA EL DESARROLLO  DE LAS ACTIVIDADES REQUERIDAS POR EL INDERBU EN DESARROLLO DEL PROYECTO DE HABITOS Y ESTILOS DE VIDA SALUDABLES</t>
  </si>
  <si>
    <t>14 PRESTAR  EL SERVICIO DE APOYO A LA GESTION COMO MONITOR HEVS - PARA EL DESARROLLO  DE LAS ACTIVIDADES REQUERIDAS POR EL INDERBU EN DESARROLLO DEL PROYECTO DE HABITOS Y ESTILOS DE VIDA SALUDABLES</t>
  </si>
  <si>
    <t>15 PRESTAR  EL SERVICIO DE APOYO A LA GESTION COMO MONITOR HEVS - PARA EL DESARROLLO  DE LAS ACTIVIDADES REQUERIDAS POR EL INDERBU EN DESARROLLO DEL PROYECTO DE HABITOS Y ESTILOS DE VIDA SALUDABLES</t>
  </si>
  <si>
    <t>16 PRESTAR  EL SERVICIO DE APOYO A LA GESTION COMO MONITOR HEVS - PARA EL DESARROLLO  DE LAS ACTIVIDADES REQUERIDAS POR EL INDERBU EN DESARROLLO DEL PROYECTO DE HABITOS Y ESTILOS DE VIDA SALUDABLES</t>
  </si>
  <si>
    <t>17 PRESTAR  EL SERVICIO DE APOYO A LA GESTION COMO MONITOR HEVS - PARA EL DESARROLLO  DE LAS ACTIVIDADES REQUERIDAS POR EL INDERBU EN DESARROLLO DEL PROYECTO DE HABITOS Y ESTILOS DE VIDA SALUDABLES</t>
  </si>
  <si>
    <t>18 PRESTAR  EL SERVICIO DE APOYO A LA GESTION COMO MONITOR HEVS - PARA EL DESARROLLO  DE LAS ACTIVIDADES REQUERIDAS POR EL INDERBU EN DESARROLLO DEL PROYECTO DE HABITOS Y ESTILOS DE VIDA SALUDABLES</t>
  </si>
  <si>
    <t>19 PRESTAR  EL SERVICIO DE APOYO A LA GESTION COMO MONITOR HEVS - PARA EL DESARROLLO  DE LAS ACTIVIDADES REQUERIDAS POR EL INDERBU EN DESARROLLO DEL PROYECTO DE HABITOS Y ESTILOS DE VIDA SALUDABLES</t>
  </si>
  <si>
    <t>20PRESTAR  EL SERVICIO DE APOYO A LA GESTION COMO MONITOR HEVS - PARA EL DESARROLLO  DE LAS ACTIVIDADES REQUERIDAS POR EL INDERBU EN DESARROLLO DEL PROYECTO DE HABITOS Y ESTILOS DE VIDA SALUDABLES</t>
  </si>
  <si>
    <t>21 PRESTAR  EL SERVICIO DE APOYO A LA GESTION COMO MONITOR HEVS - PARA EL DESARROLLO  DE LAS ACTIVIDADES REQUERIDAS POR EL INDERBU EN DESARROLLO DEL PROYECTO DE HABITOS Y ESTILOS DE VIDA SALUDABLES</t>
  </si>
  <si>
    <t>22PRESTAR  EL SERVICIO DE APOYO A LA GESTION COMO MONITOR HEVS - PARA EL DESARROLLO  DE LAS ACTIVIDADES REQUERIDAS POR EL INDERBU EN DESARROLLO DEL PROYECTO DE HABITOS Y ESTILOS DE VIDA SALUDABLES</t>
  </si>
  <si>
    <t>23 PRESTAR  EL SERVICIO DE APOYO A LA GESTION COMO MONITOR HEVS - PARA EL DESARROLLO  DE LAS ACTIVIDADES REQUERIDAS POR EL INDERBU EN DESARROLLO DEL PROYECTO DE HABITOS Y ESTILOS DE VIDA SALUDABLES</t>
  </si>
  <si>
    <t>24PRESTAR  EL SERVICIO DE APOYO A LA GESTION COMO MONITOR HEVS - PARA EL DESARROLLO  DE LAS ACTIVIDADES REQUERIDAS POR EL INDERBU EN DESARROLLO DEL PROYECTO DE HABITOS Y ESTILOS DE VIDA SALUDABLES</t>
  </si>
  <si>
    <t>25 PRESTAR  EL SERVICIO DE APOYO A LA GESTION COMO MONITOR HEVS - PARA EL DESARROLLO  DE LAS ACTIVIDADES REQUERIDAS POR EL INDERBU EN DESARROLLO DEL PROYECTO DE HABITOS Y ESTILOS DE VIDA SALUDABLES</t>
  </si>
  <si>
    <t>26 PRESTAR  EL SERVICIO DE APOYO A LA GESTION COMO MONITOR HEVS - PARA EL DESARROLLO  DE LAS ACTIVIDADES REQUERIDAS POR EL INDERBU EN DESARROLLO DEL PROYECTO DE HABITOS Y ESTILOS DE VIDA SALUDABLES</t>
  </si>
  <si>
    <t>PRESTAR LOS SERVICIOS PROFESIONAES COMO PSICOLOGA COMO PARTE DEL GRUPO INTERDICIPLINARIO BRINDANDO SOPORTE EN LAS DIFERENTES ACTIVIDADES Y ESTRATEGIAS DE PROMOCION DE LA SALUD INTEGRAL EN EL PROYECTO DE HABITOS Y ESTLOS DE VIDA SALUDABLES</t>
  </si>
  <si>
    <t>PRESTAR LOS SERVICIOS PROFESIONAES COMO FISOTERAPEUTA COMO PARTE DEL GRUPO INTERDICIPLINARIO BRINDANDO SOPORTE EN LAS DIFERENTES ACTIVIDADES Y ESTRATEGIAS DE PROMOCION DE LA SALUD INTEGRAL EN EL PROYECTO DE HABITOS Y ESTLOS DE VIDA SALUDABLES</t>
  </si>
  <si>
    <t>PRESTAR LOS SERVICIOS PROFESIONAES COMO NUTRICIONISTA COMO PARTE DEL GRUPO INTERDICIPLINARIO BRINDANDO SOPORTE EN LAS DIFERENTES ACTIVIDADES Y ESTRATEGIAS DE PROMOCION DE LA SALUD INTEGRAL EN EL PROYECTO DE HABITOS Y ESTLOS DE VIDA SALUDABLES</t>
  </si>
  <si>
    <t>1 PRESTAR EL SERVICIO DE APOYO A LA GESTIÒN EN LAS DIFERENTES ESTRATEGIAS DE PROMOCIÒN Y PREVENCION DE SALUD RELACINADAS CON LOS HABITOS Y ESTILOS DE VIDA SALUDABLES</t>
  </si>
  <si>
    <t>2 PRESTAR EL SERVICIO DE APOYO A LA GESTIÒN EN LAS DIFERENTES ESTRATEGIAS DE PROMOCIÒN Y PREVENCION DE SALUD RELACINADAS CON LOS HABITOS Y ESTILOS DE VIDA SALUDABLES</t>
  </si>
  <si>
    <t>3 PRESTAR EL SERVICIO DE APOYO A LA GESTIÒN EN LAS DIFERENTES ESTRATEGIAS DE PROMOCIÒN Y PREVENCION DE SALUD RELACINADAS CON LOS HABITOS Y ESTILOS DE VIDA SALUDABLES</t>
  </si>
  <si>
    <t xml:space="preserve">3 PRESTAR LOS SERVICIOS PROFESIONALES EN LOS DIFERENTES PROCESOS DE ACOMPAÑAMIENTO JURIDICO, COMERCIAL, PROMOCION, DIFUSION, DISEÑO, ENTRE OTRAS AREAS QUE SEAN REQUERIDOS EN LA IMPLEMETNACION DE LOS PROYECTOS MISIONALES </t>
  </si>
  <si>
    <t xml:space="preserve">4 PRESTAR LOS SERVICIOS PROFESIONALES EN LOS DIFERENTES PROCESOS DE ACOMPAÑAMIENTO JURIDICO, COMERCIAL, PROMOCION, DIFUSION, DISEÑO, ENTRE OTRAS AREAS QUE SEAN REQUERIDOS EN LA IMPLEMETNACION DE LOS PROYECTOS MISIONALES </t>
  </si>
  <si>
    <t xml:space="preserve">ADQUISICION E IMPLEMENTACION DE UN SISTEMA DE CAPTURA DE INFORMACIÒN PARA EL SREGISTRO, DOCUMENTACION, ARCHIVO Y ESTADISTICA DE LA INFORMEACIÒN GENERADA EN DESARROLLO DE LOS DIFERENTES PROCESOS Y PROGRAMAS INSITTUCIONALES </t>
  </si>
  <si>
    <t>PRESTAR EL SERVICIO DE JUZGAMIENTO DE  BALONCESTO EN EL DESARROLLO DE LAS DIFERENTES PROGRAMACIONES DEPORTIVAS QUE SENA REQUERDIAS POR EL INDERBU</t>
  </si>
  <si>
    <t>PRESTAR EL SERVICIO DE JUZGAMIENTO DE  FUTBOL EN EL DESARROLLO DE LAS DIFERENTES PROGRAMACIONES DEPORTIVAS QUE SENA REQUERDIAS POR EL INDERBU</t>
  </si>
  <si>
    <t>PRESTAR EL SERVICIO DE JUZGAMIENTO DE  FUTBOL DE SALON  EN EL DESARROLLO DE LAS DIFERENTES PROGRAMACIONES DEPORTIVAS QUE SENA REQUERDIAS POR EL INDERBU</t>
  </si>
  <si>
    <t>PRESTAR EL SERVICIO DE JUZGAMIENTO DE  VOLEIBOL  EN EL DESARROLLO DE LAS DIFERENTES PROGRAMACIONES DEPORTIVAS QUE SENA REQUERDIAS POR EL INDERBU</t>
  </si>
  <si>
    <t>PRESTAR EL SERVICIO DE JUZGAMIENTO DE  BILLAR   EN EL DESARROLLO DE LAS DIFERENTES PROGRAMACIONES DEPORTIVAS QUE SENA REQUERDIAS POR EL INDERBU</t>
  </si>
  <si>
    <t>PRESTAR EL SERVICIO DE JUZGAMIENTO DE  AJEDREZ   EN EL DESARROLLO DE LAS DIFERENTES PROGRAMACIONES DEPORTIVAS QUE SENA REQUERDIAS POR EL INDERBU</t>
  </si>
  <si>
    <t>PRESTAR EL SERVICIO DE JUZGAMIENTO DE  TEJO, MINITEJO Y BOLO CRIOLLO  EN EL DESARROLLO DE LAS DIFERENTES PROGRAMACIONES DEPORTIVAS QUE SENA REQUERDIAS POR EL INDERBU</t>
  </si>
  <si>
    <t>PRESTAR EL SERVICIO JUZGAMIENTO  EN EL DESARROLLO DE LAS DIFERENTES PROGRAMACIONES PARA PERSONAS CON DISCAPACIDAD COGNITIVA</t>
  </si>
  <si>
    <t>PRESTAR EL SERVICIO JUZGAMIENTO  EN EL DESARROLLO DE LAS DIFERENTES PROGRAMACIONES PARA PERSONAS CON DISCAPACIDAD VISUAL</t>
  </si>
  <si>
    <t>PRESTAR EL SERVICIO JUZGAMIENTO  EN EL DESARROLLO DE LAS DIFERENTES PROGRAMACIONES PARA PERSONAS CON DISCAPACIDAD FISICA</t>
  </si>
  <si>
    <t>PRESTAR EL SERVICIO JUZGAMIENTO  EN EL DESARROLLO DE LAS DIFERENTES PROGRAMACIONES PARA PERSONAS CON DISCAPACIDAD AUDITIVA</t>
  </si>
  <si>
    <t>COMPRA DE LOS ELEMENTOS Y MATEIALES REQUERIDOS PARA LA PREMIACION DE LOS DIFERENTES EVENTOS DEPORTIVOS ORGANIZADOS POR EL INDERBU</t>
  </si>
  <si>
    <t>PRESTAR LO S SERVICIOS PROFESIONAELS COMO ARTICULARDOR SOCIOCOMUNITARIOS BRINDANDO EL SOPORTE Y GESTION  REUQERIDA POR EL INDERBU EN EL DESARROLLO DE LOS PROCESOS Y ESTRATEGIAS DE RECREACION Y DEPROTE SOCIAL</t>
  </si>
  <si>
    <t xml:space="preserve">PRESTAR EL SERVICIO DE APOYO COMO MONITOR SOCIOCOMUNITARIO EN EL DESARROLLO DE LOS EVENTOS Y ACTIVIDADES PROGRAMAMDAS POR EL INDERBU EN SUS PROCESOS MISIONALES DE RECREACION Y DEPROTE SOCIAL </t>
  </si>
  <si>
    <t xml:space="preserve">2 PRESTAR EL SERVICIO DE APOYO COMO MONITOR SOCIOCOMUNITARIO EN EL DESARROLLO DE LOS EVENTOS Y ACTIVIDADES PROGRAMAMDAS POR EL INDERBU EN SUS PROCESOS MISIONALES DE RECREACION Y DEPROTE SOCIAL </t>
  </si>
  <si>
    <t xml:space="preserve">3 PRESTAR EL SERVICIO DE APOYO COMO MONITOR SOCIOCOMUNITARIO EN EL DESARROLLO DE LOS EVENTOS Y ACTIVIDADES PROGRAMAMDAS POR EL INDERBU EN SUS PROCESOS MISIONALES DE RECREACION Y DEPROTE SOCIAL </t>
  </si>
  <si>
    <t xml:space="preserve">4 PRESTAR EL SERVICIO DE APOYO COMO MONITOR SOCIOCOMUNITARIO EN EL DESARROLLO DE LOS EVENTOS Y ACTIVIDADES PROGRAMAMDAS POR EL INDERBU EN SUS PROCESOS MISIONALES DE RECREACION Y DEPROTE SOCIAL </t>
  </si>
  <si>
    <t xml:space="preserve">5PRESTAR EL SERVICIO DE APOYO COMO MONITOR SOCIOCOMUNITARIO EN EL DESARROLLO DE LOS EVENTOS Y ACTIVIDADES PROGRAMAMDAS POR EL INDERBU EN SUS PROCESOS MISIONALES DE RECREACION Y DEPROTE SOCIAL </t>
  </si>
  <si>
    <t xml:space="preserve">6 PRESTAR EL SERVICIO DE APOYO COMO MONITOR SOCIOCOMUNITARIO EN EL DESARROLLO DE LOS EVENTOS Y ACTIVIDADES PROGRAMAMDAS POR EL INDERBU EN SUS PROCESOS MISIONALES DE RECREACION Y DEPROTE SOCIAL </t>
  </si>
  <si>
    <t xml:space="preserve">7 PRESTAR EL SERVICIO DE APOYO COMO MONITOR SOCIOCOMUNITARIO EN EL DESARROLLO DE LOS EVENTOS Y ACTIVIDADES PROGRAMAMDAS POR EL INDERBU EN SUS PROCESOS MISIONALES DE RECREACION Y DEPROTE SOCIAL </t>
  </si>
  <si>
    <t xml:space="preserve">8 PRESTAR EL SERVICIO DE APOYO COMO MONITOR SOCIOCOMUNITARIO EN EL DESARROLLO DE LOS EVENTOS Y ACTIVIDADES PROGRAMAMDAS POR EL INDERBU EN SUS PROCESOS MISIONALES DE RECREACION Y DEPROTE SOCIAL </t>
  </si>
  <si>
    <t xml:space="preserve">9 PRESTAR EL SERVICIO DE APOYO COMO MONITOR SOCIOCOMUNITARIO EN EL DESARROLLO DE LOS EVENTOS Y ACTIVIDADES PROGRAMAMDAS POR EL INDERBU EN SUS PROCESOS MISIONALES DE RECREACION Y DEPROTE SOCIAL </t>
  </si>
  <si>
    <t xml:space="preserve">10 PRESTAR EL SERVICIO DE APOYO COMO MONITOR SOCIOCOMUNITARIO EN EL DESARROLLO DE LOS EVENTOS Y ACTIVIDADES PROGRAMAMDAS POR EL INDERBU EN SUS PROCESOS MISIONALES DE RECREACION Y DEPROTE SOCIAL </t>
  </si>
  <si>
    <t xml:space="preserve">11 PRESTAR EL SERVICIO DE APOYO COMO MONITOR SOCIOCOMUNITARIO EN EL DESARROLLO DE LOS EVENTOS Y ACTIVIDADES PROGRAMAMDAS POR EL INDERBU EN SUS PROCESOS MISIONALES DE RECREACION Y DEPROTE SOCIAL </t>
  </si>
  <si>
    <t xml:space="preserve">12 PRESTAR EL SERVICIO DE APOYO COMO MONITOR SOCIOCOMUNITARIO EN EL DESARROLLO DE LOS EVENTOS Y ACTIVIDADES PROGRAMAMDAS POR EL INDERBU EN SUS PROCESOS MISIONALES DE RECREACION Y DEPROTE SOCIAL </t>
  </si>
  <si>
    <t xml:space="preserve">13 PRESTAR EL SERVICIO DE APOYO COMO MONITOR SOCIOCOMUNITARIO EN EL DESARROLLO DE LOS EVENTOS Y ACTIVIDADES PROGRAMAMDAS POR EL INDERBU EN SUS PROCESOS MISIONALES DE RECREACION Y DEPROTE SOCIAL </t>
  </si>
  <si>
    <t xml:space="preserve">14 PRESTAR EL SERVICIO DE APOYO COMO MONITOR SOCIOCOMUNITARIO EN EL DESARROLLO DE LOS EVENTOS Y ACTIVIDADES PROGRAMAMDAS POR EL INDERBU EN SUS PROCESOS MISIONALES DE RECREACION Y DEPROTE SOCIAL </t>
  </si>
  <si>
    <t xml:space="preserve">15 PRESTAR EL SERVICIO DE APOYO COMO MONITOR SOCIOCOMUNITARIO EN EL DESARROLLO DE LOS EVENTOS Y ACTIVIDADES PROGRAMAMDAS POR EL INDERBU EN SUS PROCESOS MISIONALES DE RECREACION Y DEPROTE SOCIAL </t>
  </si>
  <si>
    <t xml:space="preserve">16PRESTAR EL SERVICIO DE APOYO COMO MONITOR SOCIOCOMUNITARIO EN EL DESARROLLO DE LOS EVENTOS Y ACTIVIDADES PROGRAMAMDAS POR EL INDERBU EN SUS PROCESOS MISIONALES DE RECREACION Y DEPROTE SOCIAL </t>
  </si>
  <si>
    <t xml:space="preserve">17 PRESTAR EL SERVICIO DE APOYO COMO MONITOR SOCIOCOMUNITARIO EN EL DESARROLLO DE LOS EVENTOS Y ACTIVIDADES PROGRAMAMDAS POR EL INDERBU EN SUS PROCESOS MISIONALES DE RECREACION Y DEPROTE SOCIAL </t>
  </si>
  <si>
    <t xml:space="preserve">18 PRESTAR EL SERVICIO DE APOYO COMO MONITOR SOCIOCOMUNITARIO EN EL DESARROLLO DE LOS EVENTOS Y ACTIVIDADES PROGRAMAMDAS POR EL INDERBU EN SUS PROCESOS MISIONALES DE RECREACION Y DEPROTE SOCIAL </t>
  </si>
  <si>
    <t xml:space="preserve">19 PRESTAR EL SERVICIO DE APOYO COMO MONITOR SOCIOCOMUNITARIO EN EL DESARROLLO DE LOS EVENTOS Y ACTIVIDADES PROGRAMAMDAS POR EL INDERBU EN SUS PROCESOS MISIONALES DE RECREACION Y DEPROTE SOCIAL </t>
  </si>
  <si>
    <t xml:space="preserve">20 PRESTAR EL SERVICIO DE APOYO COMO MONITOR SOCIOCOMUNITARIO EN EL DESARROLLO DE LOS EVENTOS Y ACTIVIDADES PROGRAMAMDAS POR EL INDERBU EN SUS PROCESOS MISIONALES DE RECREACION Y DEPROTE SOCIAL </t>
  </si>
  <si>
    <t xml:space="preserve">21 PRESTAR EL SERVICIO DE APOYO COMO MONITOR SOCIOCOMUNITARIO EN EL DESARROLLO DE LOS EVENTOS Y ACTIVIDADES PROGRAMAMDAS POR EL INDERBU EN SUS PROCESOS MISIONALES DE RECREACION Y DEPROTE SOCIAL </t>
  </si>
  <si>
    <t>COMPRA DE MPLEMENTACION Y DOTACION DE MATERIAL DIDACTICO REQUERIDA POR EL INDERBU PARA EL DESARROLLO DE SUS DIFERENTES EVETOS, ACTIVIDADES Y PROGRAMAS</t>
  </si>
  <si>
    <t>PRESTAR EL SERVICIO DE DOPORTE OPERATIVO Y LOGISTICO  PARA GARANTIZAR AL INDERBU LOS ELEMENTOS, MATERIALES E INSUMOS REQUERIDOS EN EL DESARROLLO DE SUS PROGRAMAS Y EVENTOS</t>
  </si>
  <si>
    <t>PRESTAR EL SERVICIO PRIMEROS AUXILIOS REQUERIDO COMO SOPORTE PARAMEDICO EN EL DESARROLLO DE LOS EVENTOS INSTITUCIONALES</t>
  </si>
  <si>
    <t>COMPRA DE MATERIAL IMPRESO , PROMOCIONAL Y PAPELERIA REQUERIDO COMO INSUMO DE IMAGEN INSTITUCIONAL REUQERIDO EN EL DESARROLLO DEL OBJETO MISIONAL DEL IUNDERBU</t>
  </si>
  <si>
    <t>GESTOR JUVENIL.6 PRESTAR EL SERVICIO DE APOYO A LA GESTION COMO GESTOR  JUVENIL EN LA IMPLEMENTACION Y EJECUCION DE PROCESOS DE DESARROLLO INTEGRAL A TRAVES DE LA ACTIVIDAD FISICA Y EL DEPORTE    DEL PROYECTO” FORTALECIMIENTO DE ESPACIOS Y MECANISMOS DE PREVENCIÓN Y PARTICIPACIÓN PARA EL DESARROLLO INTEGRAL DE LOS JÓVENES EN EL MUNICIPIO DE BUCARAMANGA”</t>
  </si>
  <si>
    <t>PSICOLOGO 1. PRESTAR SERVICIOS PROFESIONAL EN PSICOLOGÍA  COMO GESTOR SOCIAL PARA  LA IMPLEMENTACION DE LOS PROCESO DE DESARROLLO INTEGRAL  DEL PROYECTO” FORTALECIMIENTO DE ESPACIOS Y MECANISMOS DE PREVENCIÓN Y PARTICIPACIÓN PARA EL DESARROLLO INTEGRAL DE LOS JÓVENES EN EL MUNICIPIO DE BUCARAMANGA</t>
  </si>
  <si>
    <t>PSICOLOGO 2. PRESTAR SERVICIOS PROFESIONAL EN PSICOLOGÍA  COMO GESTOR SOCIAL PARA  LA IMPLEMENTACION DE LOS PROCESO DE DESARROLLO INTEGRAL  DEL PROYECTO” FORTALECIMIENTO DE ESPACIOS Y MECANISMOS DE PREVENCIÓN Y PARTICIPACIÓN PARA EL DESARROLLO INTEGRAL DE LOS JÓVENES EN EL MUNICIPIO DE BUCARAMANGA</t>
  </si>
  <si>
    <t>PSICOLOGO 3 PRESTAR SERVICIO PROFESIONAL COMO GESTOR SOCIAL  PARA  LA IMPLEMENTACION DE LOS PROCESO DE DESARROLLO INTEGRAL  DEL PROYECTO” FORTALECIMIENTO DE ESPACIOS Y MECANISMOS DE PREVENCIÓN Y PARTICIPACIÓN PARA EL DESARROLLO INTEGRAL DE LOS JÓVENES EN EL MUNICIPIO DE BUCARAMANGA”.</t>
  </si>
  <si>
    <t>PSICOLOGO 4 PRESTAR SERVICIO PROFESIONAL COMO GESTOR SOCIAL  PARA  LA IMPLEMENTACION DE LOS PROCESO DE DESARROLLO INTEGRAL  DEL PROYECTO” FORTALECIMIENTO DE ESPACIOS Y MECANISMOS DE PREVENCIÓN Y PARTICIPACIÓN PARA EL DESARROLLO INTEGRAL DE LOS JÓVENES EN EL MUNICIPIO DE BUCARAMANGA”.</t>
  </si>
  <si>
    <t>PSICOLOGO 5 PRESTAR SERVICIO PROFESIONAL COMO GESTOR SOCIAL  PARA  LA IMPLEMENTACION DE LOS PROCESO DE DESARROLLO INTEGRAL  DEL PROYECTO” FORTALECIMIENTO DE ESPACIOS Y MECANISMOS DE PREVENCIÓN Y PARTICIPACIÓN PARA EL DESARROLLO INTEGRAL DE LOS JÓVENES EN EL MUNICIPIO DE BUCARAMANGA”.</t>
  </si>
  <si>
    <t>PSICOLOGO 6 PRESTAR SERVICIO PROFESIONAL COMO GESTOR SOCIAL  PARA  LA IMPLEMENTACION DE LOS PROCESO DE DESARROLLO INTEGRAL  DEL PROYECTO” FORTALECIMIENTO DE ESPACIOS Y MECANISMOS DE PREVENCIÓN Y PARTICIPACIÓN PARA EL DESARROLLO INTEGRAL DE LOS JÓVENES EN EL MUNICIPIO DE BUCARAMANGA”.</t>
  </si>
  <si>
    <t>EDUFÌSICO 1:“PRESTAR EL SERVICIO DE APOYO A LA GESTIÓN COMO EDUCADOR FÍSICO EN LA IMPLEMENTACIÓN Y EJECUCIÓN DE PROCESOS DE DESARROLLO INTEGRAL A TRAVÉS DE LA ACTIVIDAD FÍSICA Y EL DEPORTE DEL PROYECTO “IMPLEMENTACIÓN DE ACCIONES PARA LA GARANTÍA DE LOS DERECHOS DE LA POBLACIÓN JUVENIL EN EL MUNICIPIO DE BUCARAMANGA”.</t>
  </si>
  <si>
    <t>EDUFÌSICO 2:“PRESTAR EL SERVICIO DE APOYO A LA GESTIÓN COMO EDUCADOR FÍSICO EN LA IMPLEMENTACIÓN Y EJECUCIÓN DE PROCESOS DE DESARROLLO INTEGRAL A TRAVÉS DE LA ACTIVIDAD FÍSICA Y EL DEPORTE DEL PROYECTO “IMPLEMENTACIÓN DE ACCIONES PARA LA GARANTÍA DE LOS DERECHOS DE LA POBLACIÓN JUVENIL EN EL MUNICIPIO DE BUCARAMANGA”.</t>
  </si>
  <si>
    <t>EDUFÌSICO 3:“PRESTAR EL SERVICIO DE APOYO A LA GESTIÓN COMO EDUCADOR FÍSICO EN LA IMPLEMENTACIÓN Y EJECUCIÓN DE PROCESOS DE DESARROLLO INTEGRAL A TRAVÉS DE LA ACTIVIDAD FÍSICA Y EL DEPORTE DEL PROYECTO “IMPLEMENTACIÓN DE ACCIONES PARA LA GARANTÍA DE LOS DERECHOS DE LA POBLACIÓN JUVENIL EN EL MUNICIPIO DE BUCARAMANGA”.</t>
  </si>
  <si>
    <t>EDUFÌSICO 4:“PRESTAR EL SERVICIO DE APOYO A LA GESTIÓN COMO EDUCADOR FÍSICO EN LA IMPLEMENTACIÓN Y EJECUCIÓN DE PROCESOS DE DESARROLLO INTEGRAL A TRAVÉS DE LA ACTIVIDAD FÍSICA Y EL DEPORTE DEL PROYECTO “IMPLEMENTACIÓN DE ACCIONES PARA LA GARANTÍA DE LOS DERECHOS DE LA POBLACIÓN JUVENIL EN EL MUNICIPIO DE BUCARAMANGA”.</t>
  </si>
  <si>
    <t>EDUFÌSICO 5:“PRESTAR EL SERVICIO DE APOYO A LA GESTIÓN COMO EDUCADOR FÍSICO EN LA IMPLEMENTACIÓN Y EJECUCIÓN DE PROCESOS DE DESARROLLO INTEGRAL A TRAVÉS DE LA ACTIVIDAD FÍSICA Y EL DEPORTE DEL PROYECTO “IMPLEMENTACIÓN DE ACCIONES PARA LA GARANTÍA DE LOS DERECHOS DE LA POBLACIÓN JUVENIL EN EL MUNICIPIO DE BUCARAMANGA”.</t>
  </si>
  <si>
    <t>EDUFÌSICO 7:“PRESTAR EL SERVICIO DE APOYO A LA GESTIÓN COMO EDUCADOR FÍSICO EN LA IMPLEMENTACIÓN Y EJECUCIÓN DE PROCESOS DE DESARROLLO INTEGRAL A TRAVÉS DE LA ACTIVIDAD FÍSICA Y EL DEPORTE DEL PROYECTO “IMPLEMENTACIÓN DE ACCIONES PARA LA GARANTÍA DE LOS DERECHOS DE LA POBLACIÓN JUVENIL EN EL MUNICIPIO DE BUCARAMANGA”. (CORREGIMIENTOS)</t>
  </si>
  <si>
    <t>TALLERISTA 1.PRESTAR SERVICIOS DE APOYO A LA GESTION COMO TALLERISTA OCUPACIONAL  EN LA EJECUCION DEL DEL PROYECTO ” FORTALECIMIENTO DE ESPACIOS Y MECANISMOS DE PREVENCIÓN Y PARTICIPACIÓN PARA EL DESARROLLO INTEGRAL DE LOS JÓVENES EN EL MUNICIPIO DE BUCARAMANGA”. (BISUTERIA)</t>
  </si>
  <si>
    <t>TALLERISTA 2.PRESTAR SERVICIOS DE APOYO A LA GESTION COMO TALLERISTA OCUPACIONAL  EN LA EJECUCION DEL DEL PROYECTO ” FORTALECIMIENTO DE ESPACIOS Y MECANISMOS DE PREVENCIÓN Y PARTICIPACIÓN PARA EL DESARROLLO INTEGRAL DE LOS JÓVENES EN EL MUNICIPIO DE BUCARAMANGA”. (GLOBOFLEXIA Y MUÑEQUERIA)</t>
  </si>
  <si>
    <t>TALLERISTA 3.PRESTAR SERVICIOS DE APOYO A LA GESTION COMO TALLERISTA OCUPACIONAL  EN LA EJECUCION DEL DEL PROYECTO ” FORTALECIMIENTO DE ESPACIOS Y MECANISMOS DE PREVENCIÓN Y PARTICIPACIÓN PARA EL DESARROLLO INTEGRAL DE LOS JÓVENES EN EL MUNICIPIO DE BUCARAMANGA”. (DISEÑO GRAFICO Y COMUNICACION VIRTUAL)</t>
  </si>
  <si>
    <t>TALLERISTA DISEÑO GRAFICO COMUNICACION VIRTUAL 4 . PRESTAR SERVICIOS DE APOYO A LA GESTION COMO TALLERISTA ARTISTICO  EN LA EJECUCION DEL DEL PROYECTO ” FORTALECIMIENTO DE ESPACIOS Y MECANISMOS DE PREVENCIÓN Y PARTICIPACIÓN PARA EL DESARROLLO INTEGRAL DE LOS JÓVENES EN EL MUNICIPIO DE BUCARAMANGA”. (DANZA EXPRESIONES URBANAS)</t>
  </si>
  <si>
    <t>OFIMATICO PRESTAR SERVICIOS DE APOYO A LA GESTION BRINDANDO EL SOPORTE OFIMATICO REQUERIDO PARA LA EJECUCION DEL PROYECTO: ” FORTALECIMIENTO DE ESPACIOS Y MECANISMOS DE PREVENCIÓN Y PARTICIPACIÓN PARA EL DESARROLLO INTEGRAL DE LOS JÓVENES EN EL MUNICIPIO DE BUCARAMANGA</t>
  </si>
  <si>
    <t>LOGISTICO CON TRANSPORTE  1: PRESTAR SERVICIOS DE APOYO A LA GESTION COMO SOPORTE LOGISTICO Y EL TRANSPORTE DE ELEMENTOS PARA   LA REALIZACION DE LAS DIFERENTES ACTIVIDADES  DEL PROGRAMA Y ACCIONES MISIONALES DEL INSTITUTO. SEGÚN: CTR PRESTACION SERV - DOC: 679-CD-2022</t>
  </si>
  <si>
    <t>LOGISTICO 2: PRESTAR SERVIIOS DE APOYO A LA GESTION COMO SOPORTE LOGISTICO EN LA REALIZACION DE LAS DIFERENTES ACTIVIDADES DEL PROGRAMA Y ACCIONES MISCIONALES DEL INSTITUTO</t>
  </si>
  <si>
    <t>ARTICULADOR PRESTAR SERVICIOS PROFESIONALES COMO ARTICULADOR DE DESARROLLO INTEGRAL DE LOS ESPACIOS JUVENILES EN LA EJECUCION DEL PROYECTO ” FORTALECIMIENTO DE ESPACIOS Y MECANISMOS DE PREVENCIÓN Y PARTICIPACIÓN PARA EL DESARROLLO INTEGRAL DE LOS JÓVENES EN EL MUNICIPIO DE BUCARAMANGA”.</t>
  </si>
  <si>
    <t>APOYO A CORDINACION, SEGUIMIENTO E INFORMACION.PRESTAR SERVICIOS PROFESIONALES PARA APOYAR LA COORDINACION, ARTICULACION , SEGUIMIENTO E INFORMACION, EN LA EJECUCION DEL PROYECTO FORTALECIMIENTO DE ESPACIOS Y MECANISMOS DE PREVENCION Y PARTICIPACION PARA EL DESARROLLO INTEGRAL DE LOS JOVENES EN EL MUNICIPIO DE BUCARAMANGA.</t>
  </si>
  <si>
    <t>GESTOR JUVENIL 1. “PRESTAR SERVICIOS DE APOYO A LA GESTIÓN COMO GESTOR COMUNITARIO EN LA IMPLEMENTACIÓN Y EJECUCIÓN DE PROCESOS DE DESARROLLO INTEGRAL A TRAVÉS DEL ACOMPAÑAMIENTO Y LA INTERRELACIÓN CON LOS JÓVENES EN EL MARCO DEL PROYECTO “IMPLEMENTACIÓN DE ACCIONES PARA LA GARANTÍA DE LOS DERECHOS DE LA POBLACIÓN JUVENIL EN EL MUNICIPIO DE BUCARAMANGA”.</t>
  </si>
  <si>
    <t>GESTOR JUVENIL 2. PRESTAR EL SERVICIO DE APOYO A LA GESTION COMO GESTOR  JUVENIL EN LA IMPLEMENTACION Y EJECUCION DE PROCESOS DE DESARROLLO INTEGRAL A TRAVES DE LA ACTIVIDAD FISICA Y EL DEPORTE    DEL PROYECTO” FORTALECIMIENTO DE ESPACIOS Y MECANISMOS DE PREVENCIÓN Y PARTICIPACIÓN PARA EL DESARROLLO INTEGRAL DE LOS JÓVENES EN EL MUNICIPIO DE BUCARAMANGA”</t>
  </si>
  <si>
    <t>GESTOR JUVENIL 3.PRESTAR EL SERVICIO DE APOYO A LA GESTION COMO GESTOR  JUVENIL EN LA IMPLEMENTACION Y EJECUCION DE PROCESOS DE DESARROLLO INTEGRAL A TRAVES DE LA ACTIVIDAD FISICA Y EL DEPORTE    DEL PROYECTO” FORTALECIMIENTO DE ESPACIOS Y MECANISMOS DE PREVENCIÓN Y PARTICIPACIÓN PARA EL DESARROLLO INTEGRAL DE LOS JÓVENES EN EL MUNICIPIO DE BUCARAMANGA”</t>
  </si>
  <si>
    <t>GESTOR JUVENIL 4. PRESTAR EL SERVICIO DE APOYO A LA GESTION COMO GESTOR  JUVENIL EN LA IMPLEMENTACION Y EJECUCION DE PROCESOS DE DESARROLLO INTEGRAL A TRAVES DE LA ACTIVIDAD FISICA Y EL DEPORTE    DEL PROYECTO” FORTALECIMIENTO DE ESPACIOS Y MECANISMOS DE PREVENCIÓN Y PARTICIPACIÓN PARA EL DESARROLLO INTEGRAL DE LOS JÓVENES EN EL MUNICIPIO DE BUCARAMANGA”</t>
  </si>
  <si>
    <t>GESTOR JUVENIL. 5 PRESTAR EL SERVICIO DE APOYO A LA GESTION COMO GESTOR  JUVENIL EN LA IMPLEMENTACION Y EJECUCION DE PROCESOS DE DESARROLLO INTEGRAL A TRAVES DE LA ACTIVIDAD FISICA Y EL DEPORTE    DEL PROYECTO” FORTALECIMIENTO DE ESPACIOS Y MECANISMOS DE PREVENCIÓN Y PARTICIPACIÓN PARA EL DESARROLLO INTEGRAL DE LOS JÓVENES EN EL MUNICIPIO DE BUCARAMANGA”</t>
  </si>
  <si>
    <t>PRESTAR LOS SERVICIOS DE APOYO AL MANTENIMIENTO PREVENTIVO Y CORRECTIVO DE HERRAMIENTAS Y EQUIPOS MENORES DE LA EQUIPOS DEL INDERBU</t>
  </si>
  <si>
    <t>COMPRA DE MPLEMENTACION Y DOTACION  DEPORTIVA REQUERIDA POR EL INDERBU PARA EL DESARROLLO DE SUS DIFERENTES EVETOS, ACTIVIDADES Y PROGRAMAS</t>
  </si>
  <si>
    <t>SELECCIÓN ABREVIADA SUBASTA INVERSA</t>
  </si>
  <si>
    <t>LICITACIÒN PUBLICA</t>
  </si>
  <si>
    <t xml:space="preserve">BRINDAR EL SOPORTE INSTITUCIONAL REQUERIDO PARA EL DESARROLLO DE OS DEFERENTES PROCESOS DE CAPACITACIÒN ADELANTADOS POR EL INDERBU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</si>
</sst>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44" formatCode="_-&quot;$&quot;\ * #,##0.00_-;\-&quot;$&quot;\ * #,##0.00_-;_-&quot;$&quot;\ * &quot;-&quot;??_-;_-@_-"/>
    <numFmt numFmtId="164" formatCode="#,##0_ ;\-#,##0\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9"/>
      <name val="Arial"/>
      <family val="2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Arial Narrow"/>
      <family val="2"/>
    </font>
    <font>
      <sz val="8"/>
      <name val="Arial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2">
    <xf numFmtId="0" fontId="0" fillId="0" borderId="0" xfId="0"/>
    <xf numFmtId="0" fontId="0" fillId="0" borderId="0" xfId="0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0" fillId="0" borderId="0" xfId="0" applyBorder="1"/>
    <xf numFmtId="41" fontId="5" fillId="0" borderId="0" xfId="0" applyNumberFormat="1" applyFont="1" applyBorder="1" applyAlignment="1">
      <alignment vertical="center"/>
    </xf>
    <xf numFmtId="41" fontId="3" fillId="0" borderId="0" xfId="1" applyNumberFormat="1" applyFont="1" applyFill="1" applyBorder="1" applyAlignment="1">
      <alignment horizontal="right" vertical="center"/>
    </xf>
    <xf numFmtId="3" fontId="0" fillId="0" borderId="0" xfId="0" applyNumberFormat="1"/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justify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 applyProtection="1">
      <alignment horizontal="justify" vertical="center" wrapText="1"/>
      <protection locked="0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41" fontId="8" fillId="0" borderId="1" xfId="0" applyNumberFormat="1" applyFont="1" applyBorder="1" applyAlignment="1">
      <alignment horizontal="right" vertical="center"/>
    </xf>
    <xf numFmtId="41" fontId="8" fillId="0" borderId="1" xfId="0" applyNumberFormat="1" applyFont="1" applyBorder="1" applyAlignment="1" applyProtection="1">
      <alignment horizontal="right" vertical="center"/>
      <protection locked="0"/>
    </xf>
    <xf numFmtId="41" fontId="8" fillId="0" borderId="1" xfId="1" applyNumberFormat="1" applyFont="1" applyFill="1" applyBorder="1" applyAlignment="1">
      <alignment horizontal="right"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left" vertical="center" wrapText="1"/>
    </xf>
    <xf numFmtId="0" fontId="9" fillId="0" borderId="1" xfId="0" applyFont="1" applyBorder="1" applyAlignment="1" applyProtection="1">
      <alignment horizontal="left" vertical="center" wrapText="1"/>
      <protection locked="0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 applyProtection="1">
      <alignment horizontal="left" wrapText="1"/>
      <protection locked="0"/>
    </xf>
    <xf numFmtId="0" fontId="9" fillId="3" borderId="1" xfId="0" applyFont="1" applyFill="1" applyBorder="1" applyAlignment="1" applyProtection="1">
      <alignment horizontal="left" wrapText="1"/>
      <protection locked="0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>
      <alignment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vertical="center" wrapText="1"/>
    </xf>
    <xf numFmtId="3" fontId="6" fillId="0" borderId="1" xfId="0" applyNumberFormat="1" applyFont="1" applyBorder="1" applyAlignment="1">
      <alignment horizontal="right" vertical="center" wrapText="1"/>
    </xf>
    <xf numFmtId="3" fontId="6" fillId="0" borderId="1" xfId="0" applyNumberFormat="1" applyFont="1" applyBorder="1" applyAlignment="1">
      <alignment horizontal="right" vertical="center"/>
    </xf>
    <xf numFmtId="41" fontId="6" fillId="0" borderId="1" xfId="0" applyNumberFormat="1" applyFont="1" applyBorder="1" applyAlignment="1">
      <alignment horizontal="right" vertical="center" wrapText="1"/>
    </xf>
    <xf numFmtId="41" fontId="6" fillId="0" borderId="1" xfId="0" applyNumberFormat="1" applyFont="1" applyBorder="1" applyAlignment="1">
      <alignment horizontal="right" vertical="center"/>
    </xf>
    <xf numFmtId="41" fontId="6" fillId="0" borderId="1" xfId="1" applyNumberFormat="1" applyFont="1" applyFill="1" applyBorder="1" applyAlignment="1">
      <alignment horizontal="right" vertical="center"/>
    </xf>
    <xf numFmtId="41" fontId="9" fillId="0" borderId="1" xfId="0" applyNumberFormat="1" applyFont="1" applyBorder="1" applyAlignment="1" applyProtection="1">
      <alignment horizontal="right" vertical="center"/>
      <protection locked="0"/>
    </xf>
    <xf numFmtId="41" fontId="9" fillId="3" borderId="1" xfId="0" applyNumberFormat="1" applyFont="1" applyFill="1" applyBorder="1" applyAlignment="1" applyProtection="1">
      <alignment horizontal="right" vertical="center"/>
      <protection locked="0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4" fillId="2" borderId="1" xfId="0" applyFont="1" applyFill="1" applyBorder="1" applyAlignment="1">
      <alignment horizontal="right" vertical="center" wrapText="1"/>
    </xf>
    <xf numFmtId="41" fontId="9" fillId="0" borderId="1" xfId="0" applyNumberFormat="1" applyFont="1" applyBorder="1" applyAlignment="1">
      <alignment horizontal="right" vertical="center" wrapText="1"/>
    </xf>
    <xf numFmtId="0" fontId="0" fillId="0" borderId="0" xfId="0" applyAlignment="1">
      <alignment horizontal="right" vertical="center"/>
    </xf>
    <xf numFmtId="164" fontId="8" fillId="0" borderId="1" xfId="1" applyNumberFormat="1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3" fontId="9" fillId="0" borderId="1" xfId="0" applyNumberFormat="1" applyFont="1" applyBorder="1" applyAlignment="1">
      <alignment horizontal="right" vertical="center"/>
    </xf>
    <xf numFmtId="3" fontId="6" fillId="0" borderId="1" xfId="0" applyNumberFormat="1" applyFont="1" applyFill="1" applyBorder="1" applyAlignment="1">
      <alignment horizontal="right" vertical="center"/>
    </xf>
    <xf numFmtId="0" fontId="9" fillId="3" borderId="1" xfId="0" applyFont="1" applyFill="1" applyBorder="1" applyAlignment="1" applyProtection="1">
      <alignment horizontal="center" vertical="center"/>
      <protection locked="0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311"/>
  <sheetViews>
    <sheetView tabSelected="1" zoomScale="85" zoomScaleNormal="85" workbookViewId="0">
      <selection activeCell="E4" sqref="E4"/>
    </sheetView>
  </sheetViews>
  <sheetFormatPr baseColWidth="10" defaultRowHeight="14.4" x14ac:dyDescent="0.3"/>
  <cols>
    <col min="1" max="1" width="3" customWidth="1"/>
    <col min="2" max="2" width="10.88671875" style="41" customWidth="1"/>
    <col min="3" max="3" width="11.21875" style="41" customWidth="1"/>
    <col min="4" max="4" width="48.109375" customWidth="1"/>
    <col min="5" max="5" width="13.44140625" style="44" customWidth="1"/>
    <col min="6" max="6" width="14.88671875" style="44" customWidth="1"/>
    <col min="7" max="7" width="33.6640625" style="41" customWidth="1"/>
    <col min="8" max="8" width="13.5546875" style="1" customWidth="1"/>
    <col min="9" max="9" width="10.77734375" style="1" customWidth="1"/>
    <col min="10" max="10" width="13.44140625" style="1" customWidth="1"/>
    <col min="12" max="12" width="51.5546875" customWidth="1"/>
    <col min="13" max="13" width="23.109375" customWidth="1"/>
  </cols>
  <sheetData>
    <row r="1" spans="2:10" ht="60.6" customHeight="1" x14ac:dyDescent="0.3">
      <c r="B1" s="38" t="s">
        <v>13</v>
      </c>
      <c r="C1" s="39"/>
      <c r="D1" s="39"/>
      <c r="E1" s="39"/>
      <c r="F1" s="39"/>
      <c r="G1" s="39"/>
      <c r="H1" s="39"/>
      <c r="I1" s="39"/>
      <c r="J1" s="40"/>
    </row>
    <row r="2" spans="2:10" s="1" customFormat="1" ht="100.2" customHeight="1" x14ac:dyDescent="0.3">
      <c r="B2" s="2" t="s">
        <v>8</v>
      </c>
      <c r="C2" s="2" t="s">
        <v>0</v>
      </c>
      <c r="D2" s="2" t="s">
        <v>1</v>
      </c>
      <c r="E2" s="42" t="s">
        <v>2</v>
      </c>
      <c r="F2" s="42" t="s">
        <v>3</v>
      </c>
      <c r="G2" s="2" t="s">
        <v>4</v>
      </c>
      <c r="H2" s="2" t="s">
        <v>5</v>
      </c>
      <c r="I2" s="2" t="s">
        <v>6</v>
      </c>
      <c r="J2" s="2" t="s">
        <v>7</v>
      </c>
    </row>
    <row r="3" spans="2:10" s="1" customFormat="1" ht="55.2" customHeight="1" x14ac:dyDescent="0.3">
      <c r="B3" s="7">
        <v>1</v>
      </c>
      <c r="C3" s="7">
        <v>5</v>
      </c>
      <c r="D3" s="8" t="s">
        <v>10</v>
      </c>
      <c r="E3" s="31">
        <v>5000000</v>
      </c>
      <c r="F3" s="31">
        <f>C3*E3</f>
        <v>25000000</v>
      </c>
      <c r="G3" s="9" t="s">
        <v>9</v>
      </c>
      <c r="H3" s="7" t="s">
        <v>121</v>
      </c>
      <c r="I3" s="7" t="s">
        <v>31</v>
      </c>
      <c r="J3" s="7" t="s">
        <v>14</v>
      </c>
    </row>
    <row r="4" spans="2:10" s="1" customFormat="1" ht="66.599999999999994" customHeight="1" x14ac:dyDescent="0.3">
      <c r="B4" s="7">
        <v>1</v>
      </c>
      <c r="C4" s="7">
        <v>5</v>
      </c>
      <c r="D4" s="8" t="s">
        <v>11</v>
      </c>
      <c r="E4" s="31">
        <v>3500000</v>
      </c>
      <c r="F4" s="31">
        <f t="shared" ref="F4:F5" si="0">C4*E4</f>
        <v>17500000</v>
      </c>
      <c r="G4" s="9" t="s">
        <v>9</v>
      </c>
      <c r="H4" s="7" t="s">
        <v>121</v>
      </c>
      <c r="I4" s="7" t="s">
        <v>31</v>
      </c>
      <c r="J4" s="7" t="s">
        <v>14</v>
      </c>
    </row>
    <row r="5" spans="2:10" s="1" customFormat="1" ht="63" customHeight="1" x14ac:dyDescent="0.3">
      <c r="B5" s="7">
        <v>1</v>
      </c>
      <c r="C5" s="7">
        <v>2</v>
      </c>
      <c r="D5" s="11" t="s">
        <v>12</v>
      </c>
      <c r="E5" s="31">
        <v>12500000</v>
      </c>
      <c r="F5" s="31">
        <f t="shared" si="0"/>
        <v>25000000</v>
      </c>
      <c r="G5" s="9" t="s">
        <v>9</v>
      </c>
      <c r="H5" s="7" t="s">
        <v>121</v>
      </c>
      <c r="I5" s="7" t="s">
        <v>128</v>
      </c>
      <c r="J5" s="7" t="s">
        <v>14</v>
      </c>
    </row>
    <row r="6" spans="2:10" s="1" customFormat="1" ht="33.6" customHeight="1" x14ac:dyDescent="0.3">
      <c r="B6" s="12">
        <v>1</v>
      </c>
      <c r="C6" s="12">
        <v>4</v>
      </c>
      <c r="D6" s="11" t="s">
        <v>15</v>
      </c>
      <c r="E6" s="32">
        <v>300000000</v>
      </c>
      <c r="F6" s="32">
        <f>300000000</f>
        <v>300000000</v>
      </c>
      <c r="G6" s="9" t="s">
        <v>9</v>
      </c>
      <c r="H6" s="7" t="s">
        <v>129</v>
      </c>
      <c r="I6" s="12" t="s">
        <v>79</v>
      </c>
      <c r="J6" s="7" t="s">
        <v>14</v>
      </c>
    </row>
    <row r="7" spans="2:10" ht="64.2" customHeight="1" x14ac:dyDescent="0.3">
      <c r="B7" s="7">
        <v>1</v>
      </c>
      <c r="C7" s="7">
        <v>6</v>
      </c>
      <c r="D7" s="10" t="s">
        <v>57</v>
      </c>
      <c r="E7" s="33">
        <v>3300000</v>
      </c>
      <c r="F7" s="34">
        <f>C7*E7</f>
        <v>19800000</v>
      </c>
      <c r="G7" s="10" t="s">
        <v>52</v>
      </c>
      <c r="H7" s="7" t="s">
        <v>121</v>
      </c>
      <c r="I7" s="7" t="s">
        <v>50</v>
      </c>
      <c r="J7" s="7" t="s">
        <v>112</v>
      </c>
    </row>
    <row r="8" spans="2:10" ht="64.2" customHeight="1" x14ac:dyDescent="0.3">
      <c r="B8" s="7">
        <v>1</v>
      </c>
      <c r="C8" s="7">
        <v>6</v>
      </c>
      <c r="D8" s="10" t="s">
        <v>58</v>
      </c>
      <c r="E8" s="34">
        <v>4000000</v>
      </c>
      <c r="F8" s="34">
        <f t="shared" ref="F8:F25" si="1">C8*E8</f>
        <v>24000000</v>
      </c>
      <c r="G8" s="10" t="s">
        <v>52</v>
      </c>
      <c r="H8" s="7" t="s">
        <v>121</v>
      </c>
      <c r="I8" s="7" t="s">
        <v>50</v>
      </c>
      <c r="J8" s="7" t="s">
        <v>113</v>
      </c>
    </row>
    <row r="9" spans="2:10" ht="69" customHeight="1" x14ac:dyDescent="0.3">
      <c r="B9" s="7">
        <v>1</v>
      </c>
      <c r="C9" s="7">
        <v>6</v>
      </c>
      <c r="D9" s="10" t="s">
        <v>59</v>
      </c>
      <c r="E9" s="34">
        <v>3300000</v>
      </c>
      <c r="F9" s="34">
        <f t="shared" si="1"/>
        <v>19800000</v>
      </c>
      <c r="G9" s="10" t="s">
        <v>52</v>
      </c>
      <c r="H9" s="7" t="s">
        <v>121</v>
      </c>
      <c r="I9" s="7" t="s">
        <v>31</v>
      </c>
      <c r="J9" s="7" t="s">
        <v>113</v>
      </c>
    </row>
    <row r="10" spans="2:10" ht="69" customHeight="1" x14ac:dyDescent="0.3">
      <c r="B10" s="7">
        <v>1</v>
      </c>
      <c r="C10" s="7">
        <v>6</v>
      </c>
      <c r="D10" s="10" t="s">
        <v>59</v>
      </c>
      <c r="E10" s="34">
        <v>3300000</v>
      </c>
      <c r="F10" s="34">
        <f t="shared" si="1"/>
        <v>19800000</v>
      </c>
      <c r="G10" s="10" t="s">
        <v>52</v>
      </c>
      <c r="H10" s="7" t="s">
        <v>121</v>
      </c>
      <c r="I10" s="7" t="s">
        <v>31</v>
      </c>
      <c r="J10" s="7" t="s">
        <v>113</v>
      </c>
    </row>
    <row r="11" spans="2:10" ht="64.2" customHeight="1" x14ac:dyDescent="0.3">
      <c r="B11" s="7">
        <v>1</v>
      </c>
      <c r="C11" s="7">
        <v>6</v>
      </c>
      <c r="D11" s="13" t="s">
        <v>60</v>
      </c>
      <c r="E11" s="34">
        <v>4000000</v>
      </c>
      <c r="F11" s="34">
        <f t="shared" si="1"/>
        <v>24000000</v>
      </c>
      <c r="G11" s="10" t="s">
        <v>52</v>
      </c>
      <c r="H11" s="7" t="s">
        <v>121</v>
      </c>
      <c r="I11" s="12" t="s">
        <v>31</v>
      </c>
      <c r="J11" s="7" t="s">
        <v>113</v>
      </c>
    </row>
    <row r="12" spans="2:10" ht="64.2" customHeight="1" x14ac:dyDescent="0.3">
      <c r="B12" s="7">
        <v>1</v>
      </c>
      <c r="C12" s="7">
        <v>11</v>
      </c>
      <c r="D12" s="10" t="s">
        <v>61</v>
      </c>
      <c r="E12" s="34">
        <v>4200000</v>
      </c>
      <c r="F12" s="34">
        <f t="shared" si="1"/>
        <v>46200000</v>
      </c>
      <c r="G12" s="10" t="s">
        <v>52</v>
      </c>
      <c r="H12" s="7" t="s">
        <v>121</v>
      </c>
      <c r="I12" s="7" t="s">
        <v>50</v>
      </c>
      <c r="J12" s="7" t="s">
        <v>113</v>
      </c>
    </row>
    <row r="13" spans="2:10" ht="60" customHeight="1" x14ac:dyDescent="0.3">
      <c r="B13" s="7">
        <v>1</v>
      </c>
      <c r="C13" s="7">
        <v>11</v>
      </c>
      <c r="D13" s="10" t="s">
        <v>62</v>
      </c>
      <c r="E13" s="34">
        <v>2300000</v>
      </c>
      <c r="F13" s="34">
        <f t="shared" si="1"/>
        <v>25300000</v>
      </c>
      <c r="G13" s="13" t="s">
        <v>63</v>
      </c>
      <c r="H13" s="7" t="s">
        <v>121</v>
      </c>
      <c r="I13" s="7" t="s">
        <v>50</v>
      </c>
      <c r="J13" s="7" t="s">
        <v>113</v>
      </c>
    </row>
    <row r="14" spans="2:10" ht="40.799999999999997" x14ac:dyDescent="0.3">
      <c r="B14" s="7">
        <v>1</v>
      </c>
      <c r="C14" s="7">
        <v>6</v>
      </c>
      <c r="D14" s="10" t="s">
        <v>64</v>
      </c>
      <c r="E14" s="34">
        <v>3300000</v>
      </c>
      <c r="F14" s="34">
        <f t="shared" si="1"/>
        <v>19800000</v>
      </c>
      <c r="G14" s="10" t="s">
        <v>63</v>
      </c>
      <c r="H14" s="7" t="s">
        <v>121</v>
      </c>
      <c r="I14" s="7" t="s">
        <v>31</v>
      </c>
      <c r="J14" s="7" t="s">
        <v>113</v>
      </c>
    </row>
    <row r="15" spans="2:10" ht="40.799999999999997" x14ac:dyDescent="0.3">
      <c r="B15" s="7">
        <v>2</v>
      </c>
      <c r="C15" s="7">
        <v>6</v>
      </c>
      <c r="D15" s="10" t="s">
        <v>65</v>
      </c>
      <c r="E15" s="34">
        <v>2200000</v>
      </c>
      <c r="F15" s="34">
        <f t="shared" si="1"/>
        <v>13200000</v>
      </c>
      <c r="G15" s="10" t="s">
        <v>63</v>
      </c>
      <c r="H15" s="7" t="s">
        <v>121</v>
      </c>
      <c r="I15" s="7" t="s">
        <v>31</v>
      </c>
      <c r="J15" s="7" t="s">
        <v>113</v>
      </c>
    </row>
    <row r="16" spans="2:10" ht="40.799999999999997" x14ac:dyDescent="0.3">
      <c r="B16" s="7">
        <v>1</v>
      </c>
      <c r="C16" s="7">
        <v>6</v>
      </c>
      <c r="D16" s="10" t="s">
        <v>65</v>
      </c>
      <c r="E16" s="34">
        <v>2200000</v>
      </c>
      <c r="F16" s="34">
        <f t="shared" si="1"/>
        <v>13200000</v>
      </c>
      <c r="G16" s="10" t="s">
        <v>63</v>
      </c>
      <c r="H16" s="7" t="s">
        <v>121</v>
      </c>
      <c r="I16" s="7" t="s">
        <v>31</v>
      </c>
      <c r="J16" s="7" t="s">
        <v>113</v>
      </c>
    </row>
    <row r="17" spans="2:12" ht="51.6" customHeight="1" x14ac:dyDescent="0.3">
      <c r="B17" s="7">
        <v>1</v>
      </c>
      <c r="C17" s="7">
        <v>6</v>
      </c>
      <c r="D17" s="10" t="s">
        <v>66</v>
      </c>
      <c r="E17" s="34">
        <v>2500000</v>
      </c>
      <c r="F17" s="34">
        <f t="shared" si="1"/>
        <v>15000000</v>
      </c>
      <c r="G17" s="10" t="s">
        <v>63</v>
      </c>
      <c r="H17" s="7" t="s">
        <v>121</v>
      </c>
      <c r="I17" s="7" t="s">
        <v>31</v>
      </c>
      <c r="J17" s="7" t="s">
        <v>113</v>
      </c>
    </row>
    <row r="18" spans="2:12" ht="71.400000000000006" customHeight="1" x14ac:dyDescent="0.3">
      <c r="B18" s="7">
        <v>1</v>
      </c>
      <c r="C18" s="7">
        <v>6</v>
      </c>
      <c r="D18" s="10" t="s">
        <v>67</v>
      </c>
      <c r="E18" s="34">
        <v>2500000</v>
      </c>
      <c r="F18" s="34">
        <f t="shared" si="1"/>
        <v>15000000</v>
      </c>
      <c r="G18" s="10" t="s">
        <v>52</v>
      </c>
      <c r="H18" s="7" t="s">
        <v>121</v>
      </c>
      <c r="I18" s="46" t="s">
        <v>50</v>
      </c>
      <c r="J18" s="7" t="s">
        <v>113</v>
      </c>
    </row>
    <row r="19" spans="2:12" ht="59.4" customHeight="1" x14ac:dyDescent="0.3">
      <c r="B19" s="7">
        <v>1</v>
      </c>
      <c r="C19" s="7">
        <v>6</v>
      </c>
      <c r="D19" s="10" t="s">
        <v>68</v>
      </c>
      <c r="E19" s="34">
        <v>4000000</v>
      </c>
      <c r="F19" s="34">
        <f t="shared" si="1"/>
        <v>24000000</v>
      </c>
      <c r="G19" s="10" t="s">
        <v>52</v>
      </c>
      <c r="H19" s="7" t="s">
        <v>121</v>
      </c>
      <c r="I19" s="7" t="s">
        <v>31</v>
      </c>
      <c r="J19" s="7" t="s">
        <v>113</v>
      </c>
    </row>
    <row r="20" spans="2:12" ht="59.4" customHeight="1" x14ac:dyDescent="0.3">
      <c r="B20" s="7">
        <v>1</v>
      </c>
      <c r="C20" s="7">
        <v>6</v>
      </c>
      <c r="D20" s="10" t="s">
        <v>69</v>
      </c>
      <c r="E20" s="34">
        <v>2500000</v>
      </c>
      <c r="F20" s="34">
        <f t="shared" si="1"/>
        <v>15000000</v>
      </c>
      <c r="G20" s="10" t="s">
        <v>52</v>
      </c>
      <c r="H20" s="7" t="s">
        <v>121</v>
      </c>
      <c r="I20" s="7" t="s">
        <v>31</v>
      </c>
      <c r="J20" s="7" t="s">
        <v>113</v>
      </c>
    </row>
    <row r="21" spans="2:12" ht="59.4" customHeight="1" x14ac:dyDescent="0.3">
      <c r="B21" s="7">
        <v>1</v>
      </c>
      <c r="C21" s="7">
        <v>6</v>
      </c>
      <c r="D21" s="10" t="s">
        <v>70</v>
      </c>
      <c r="E21" s="34">
        <v>3300000</v>
      </c>
      <c r="F21" s="34">
        <f t="shared" si="1"/>
        <v>19800000</v>
      </c>
      <c r="G21" s="10" t="s">
        <v>52</v>
      </c>
      <c r="H21" s="7" t="s">
        <v>121</v>
      </c>
      <c r="I21" s="7" t="s">
        <v>31</v>
      </c>
      <c r="J21" s="7" t="s">
        <v>113</v>
      </c>
    </row>
    <row r="22" spans="2:12" ht="59.4" customHeight="1" x14ac:dyDescent="0.3">
      <c r="B22" s="7">
        <v>1</v>
      </c>
      <c r="C22" s="7">
        <v>6</v>
      </c>
      <c r="D22" s="10" t="s">
        <v>70</v>
      </c>
      <c r="E22" s="34">
        <v>3500000</v>
      </c>
      <c r="F22" s="34">
        <f t="shared" si="1"/>
        <v>21000000</v>
      </c>
      <c r="G22" s="10" t="s">
        <v>52</v>
      </c>
      <c r="H22" s="7" t="s">
        <v>121</v>
      </c>
      <c r="I22" s="46" t="s">
        <v>50</v>
      </c>
      <c r="J22" s="7" t="s">
        <v>113</v>
      </c>
    </row>
    <row r="23" spans="2:12" ht="59.4" customHeight="1" x14ac:dyDescent="0.3">
      <c r="B23" s="7">
        <v>1</v>
      </c>
      <c r="C23" s="7">
        <v>6</v>
      </c>
      <c r="D23" s="10" t="s">
        <v>70</v>
      </c>
      <c r="E23" s="34">
        <v>3500000</v>
      </c>
      <c r="F23" s="34">
        <f t="shared" si="1"/>
        <v>21000000</v>
      </c>
      <c r="G23" s="10" t="s">
        <v>52</v>
      </c>
      <c r="H23" s="7" t="s">
        <v>121</v>
      </c>
      <c r="I23" s="7" t="s">
        <v>31</v>
      </c>
      <c r="J23" s="7" t="s">
        <v>113</v>
      </c>
    </row>
    <row r="24" spans="2:12" ht="59.4" customHeight="1" x14ac:dyDescent="0.3">
      <c r="B24" s="7">
        <v>1</v>
      </c>
      <c r="C24" s="7">
        <v>6</v>
      </c>
      <c r="D24" s="10" t="s">
        <v>70</v>
      </c>
      <c r="E24" s="34">
        <v>3500000</v>
      </c>
      <c r="F24" s="34">
        <f t="shared" si="1"/>
        <v>21000000</v>
      </c>
      <c r="G24" s="10" t="s">
        <v>52</v>
      </c>
      <c r="H24" s="7" t="s">
        <v>121</v>
      </c>
      <c r="I24" s="7" t="s">
        <v>31</v>
      </c>
      <c r="J24" s="7" t="s">
        <v>113</v>
      </c>
    </row>
    <row r="25" spans="2:12" ht="59.4" customHeight="1" x14ac:dyDescent="0.3">
      <c r="B25" s="7">
        <v>1</v>
      </c>
      <c r="C25" s="7">
        <v>10</v>
      </c>
      <c r="D25" s="10" t="s">
        <v>71</v>
      </c>
      <c r="E25" s="35">
        <v>1000000</v>
      </c>
      <c r="F25" s="34">
        <f t="shared" si="1"/>
        <v>10000000</v>
      </c>
      <c r="G25" s="10" t="s">
        <v>52</v>
      </c>
      <c r="H25" s="7" t="s">
        <v>121</v>
      </c>
      <c r="I25" s="7" t="s">
        <v>31</v>
      </c>
      <c r="J25" s="7" t="s">
        <v>113</v>
      </c>
    </row>
    <row r="26" spans="2:12" ht="59.4" customHeight="1" x14ac:dyDescent="0.3">
      <c r="B26" s="7">
        <v>1</v>
      </c>
      <c r="C26" s="7">
        <v>6</v>
      </c>
      <c r="D26" s="10" t="s">
        <v>72</v>
      </c>
      <c r="E26" s="34">
        <v>88000000</v>
      </c>
      <c r="F26" s="34">
        <f>88000000</f>
        <v>88000000</v>
      </c>
      <c r="G26" s="10" t="s">
        <v>73</v>
      </c>
      <c r="H26" s="7" t="s">
        <v>74</v>
      </c>
      <c r="I26" s="7" t="s">
        <v>35</v>
      </c>
      <c r="J26" s="7" t="s">
        <v>113</v>
      </c>
    </row>
    <row r="27" spans="2:12" ht="30.6" x14ac:dyDescent="0.3">
      <c r="B27" s="7">
        <v>1</v>
      </c>
      <c r="C27" s="7">
        <v>1</v>
      </c>
      <c r="D27" s="10" t="s">
        <v>75</v>
      </c>
      <c r="E27" s="34">
        <v>16000000</v>
      </c>
      <c r="F27" s="34">
        <f>16000000</f>
        <v>16000000</v>
      </c>
      <c r="G27" s="10" t="s">
        <v>76</v>
      </c>
      <c r="H27" s="7" t="s">
        <v>77</v>
      </c>
      <c r="I27" s="7" t="s">
        <v>49</v>
      </c>
      <c r="J27" s="7" t="s">
        <v>113</v>
      </c>
      <c r="L27" s="3"/>
    </row>
    <row r="28" spans="2:12" ht="30.6" x14ac:dyDescent="0.3">
      <c r="B28" s="7">
        <v>1</v>
      </c>
      <c r="C28" s="7">
        <v>4</v>
      </c>
      <c r="D28" s="10" t="s">
        <v>78</v>
      </c>
      <c r="E28" s="34">
        <v>4000000</v>
      </c>
      <c r="F28" s="34">
        <f>4000000</f>
        <v>4000000</v>
      </c>
      <c r="G28" s="10" t="s">
        <v>73</v>
      </c>
      <c r="H28" s="7" t="s">
        <v>55</v>
      </c>
      <c r="I28" s="7" t="s">
        <v>79</v>
      </c>
      <c r="J28" s="7" t="s">
        <v>113</v>
      </c>
      <c r="L28" s="4"/>
    </row>
    <row r="29" spans="2:12" ht="30.6" x14ac:dyDescent="0.3">
      <c r="B29" s="7">
        <v>1</v>
      </c>
      <c r="C29" s="7">
        <v>3</v>
      </c>
      <c r="D29" s="10" t="s">
        <v>80</v>
      </c>
      <c r="E29" s="34">
        <v>10000000</v>
      </c>
      <c r="F29" s="34">
        <f>10000000</f>
        <v>10000000</v>
      </c>
      <c r="G29" s="10" t="s">
        <v>52</v>
      </c>
      <c r="H29" s="7" t="s">
        <v>55</v>
      </c>
      <c r="I29" s="7" t="s">
        <v>81</v>
      </c>
      <c r="J29" s="7" t="s">
        <v>113</v>
      </c>
      <c r="L29" s="3"/>
    </row>
    <row r="30" spans="2:12" ht="81.599999999999994" customHeight="1" x14ac:dyDescent="0.3">
      <c r="B30" s="7">
        <v>1</v>
      </c>
      <c r="C30" s="7">
        <v>10</v>
      </c>
      <c r="D30" s="10" t="s">
        <v>82</v>
      </c>
      <c r="E30" s="34">
        <v>11227480</v>
      </c>
      <c r="F30" s="34">
        <f>11227480</f>
        <v>11227480</v>
      </c>
      <c r="G30" s="10" t="s">
        <v>83</v>
      </c>
      <c r="H30" s="7" t="s">
        <v>84</v>
      </c>
      <c r="I30" s="7" t="s">
        <v>31</v>
      </c>
      <c r="J30" s="7" t="s">
        <v>113</v>
      </c>
      <c r="L30" s="3"/>
    </row>
    <row r="31" spans="2:12" ht="81.599999999999994" customHeight="1" x14ac:dyDescent="0.3">
      <c r="B31" s="7">
        <v>1</v>
      </c>
      <c r="C31" s="7">
        <v>10</v>
      </c>
      <c r="D31" s="10" t="s">
        <v>82</v>
      </c>
      <c r="E31" s="34">
        <v>124658424</v>
      </c>
      <c r="F31" s="34">
        <f>124658424</f>
        <v>124658424</v>
      </c>
      <c r="G31" s="10" t="s">
        <v>83</v>
      </c>
      <c r="H31" s="7" t="s">
        <v>85</v>
      </c>
      <c r="I31" s="7" t="s">
        <v>31</v>
      </c>
      <c r="J31" s="7" t="s">
        <v>113</v>
      </c>
      <c r="L31" s="3"/>
    </row>
    <row r="32" spans="2:12" ht="30.6" x14ac:dyDescent="0.3">
      <c r="B32" s="7">
        <v>1</v>
      </c>
      <c r="C32" s="7">
        <v>10</v>
      </c>
      <c r="D32" s="10" t="s">
        <v>86</v>
      </c>
      <c r="E32" s="34">
        <v>35500000</v>
      </c>
      <c r="F32" s="34">
        <f>35500000</f>
        <v>35500000</v>
      </c>
      <c r="G32" s="10" t="s">
        <v>9</v>
      </c>
      <c r="H32" s="7" t="s">
        <v>87</v>
      </c>
      <c r="I32" s="7" t="s">
        <v>31</v>
      </c>
      <c r="J32" s="7" t="s">
        <v>113</v>
      </c>
      <c r="L32" s="3"/>
    </row>
    <row r="33" spans="2:12" ht="30.6" x14ac:dyDescent="0.3">
      <c r="B33" s="7">
        <v>1</v>
      </c>
      <c r="C33" s="7">
        <v>10</v>
      </c>
      <c r="D33" s="10" t="s">
        <v>88</v>
      </c>
      <c r="E33" s="34">
        <v>15000000</v>
      </c>
      <c r="F33" s="34">
        <f>15000000</f>
        <v>15000000</v>
      </c>
      <c r="G33" s="10" t="s">
        <v>9</v>
      </c>
      <c r="H33" s="7" t="s">
        <v>55</v>
      </c>
      <c r="I33" s="7" t="s">
        <v>31</v>
      </c>
      <c r="J33" s="7" t="s">
        <v>113</v>
      </c>
      <c r="L33" s="3"/>
    </row>
    <row r="34" spans="2:12" ht="30.6" x14ac:dyDescent="0.3">
      <c r="B34" s="7">
        <v>1</v>
      </c>
      <c r="C34" s="7">
        <v>3</v>
      </c>
      <c r="D34" s="10" t="s">
        <v>89</v>
      </c>
      <c r="E34" s="34">
        <v>10050000</v>
      </c>
      <c r="F34" s="34">
        <f>10050000</f>
        <v>10050000</v>
      </c>
      <c r="G34" s="10" t="s">
        <v>90</v>
      </c>
      <c r="H34" s="7" t="s">
        <v>55</v>
      </c>
      <c r="I34" s="7" t="s">
        <v>81</v>
      </c>
      <c r="J34" s="7" t="s">
        <v>113</v>
      </c>
      <c r="L34" s="3"/>
    </row>
    <row r="35" spans="2:12" ht="43.2" customHeight="1" x14ac:dyDescent="0.3">
      <c r="B35" s="7">
        <v>1</v>
      </c>
      <c r="C35" s="7">
        <v>1</v>
      </c>
      <c r="D35" s="10" t="s">
        <v>91</v>
      </c>
      <c r="E35" s="34">
        <v>10000000</v>
      </c>
      <c r="F35" s="34">
        <f>10000000</f>
        <v>10000000</v>
      </c>
      <c r="G35" s="10" t="s">
        <v>90</v>
      </c>
      <c r="H35" s="7" t="s">
        <v>55</v>
      </c>
      <c r="I35" s="7" t="s">
        <v>35</v>
      </c>
      <c r="J35" s="7" t="s">
        <v>113</v>
      </c>
      <c r="L35" s="4"/>
    </row>
    <row r="36" spans="2:12" ht="46.8" customHeight="1" x14ac:dyDescent="0.3">
      <c r="B36" s="7">
        <v>1</v>
      </c>
      <c r="C36" s="14">
        <v>6</v>
      </c>
      <c r="D36" s="10" t="s">
        <v>45</v>
      </c>
      <c r="E36" s="34">
        <v>3300000</v>
      </c>
      <c r="F36" s="34">
        <f>C36*E36</f>
        <v>19800000</v>
      </c>
      <c r="G36" s="10" t="s">
        <v>92</v>
      </c>
      <c r="H36" s="7" t="s">
        <v>121</v>
      </c>
      <c r="I36" s="7" t="s">
        <v>50</v>
      </c>
      <c r="J36" s="47" t="s">
        <v>114</v>
      </c>
      <c r="L36" s="3"/>
    </row>
    <row r="37" spans="2:12" ht="62.4" customHeight="1" x14ac:dyDescent="0.3">
      <c r="B37" s="7">
        <v>1</v>
      </c>
      <c r="C37" s="14">
        <v>7</v>
      </c>
      <c r="D37" s="10" t="s">
        <v>39</v>
      </c>
      <c r="E37" s="34">
        <v>3300000</v>
      </c>
      <c r="F37" s="34">
        <f t="shared" ref="F37:F100" si="2">C37*E37</f>
        <v>23100000</v>
      </c>
      <c r="G37" s="10" t="s">
        <v>93</v>
      </c>
      <c r="H37" s="7" t="s">
        <v>121</v>
      </c>
      <c r="I37" s="7" t="s">
        <v>50</v>
      </c>
      <c r="J37" s="47" t="s">
        <v>114</v>
      </c>
      <c r="L37" s="3"/>
    </row>
    <row r="38" spans="2:12" ht="31.2" customHeight="1" x14ac:dyDescent="0.3">
      <c r="B38" s="7">
        <v>1</v>
      </c>
      <c r="C38" s="14">
        <v>6</v>
      </c>
      <c r="D38" s="13" t="s">
        <v>94</v>
      </c>
      <c r="E38" s="34">
        <v>2200000</v>
      </c>
      <c r="F38" s="34">
        <f t="shared" si="2"/>
        <v>13200000</v>
      </c>
      <c r="G38" s="10" t="s">
        <v>95</v>
      </c>
      <c r="H38" s="7" t="s">
        <v>121</v>
      </c>
      <c r="I38" s="7" t="s">
        <v>50</v>
      </c>
      <c r="J38" s="47" t="s">
        <v>114</v>
      </c>
      <c r="L38" s="3"/>
    </row>
    <row r="39" spans="2:12" ht="62.4" customHeight="1" x14ac:dyDescent="0.3">
      <c r="B39" s="7">
        <v>1</v>
      </c>
      <c r="C39" s="14">
        <v>6</v>
      </c>
      <c r="D39" s="10" t="s">
        <v>42</v>
      </c>
      <c r="E39" s="34">
        <v>4000000</v>
      </c>
      <c r="F39" s="34">
        <f t="shared" si="2"/>
        <v>24000000</v>
      </c>
      <c r="G39" s="10" t="s">
        <v>95</v>
      </c>
      <c r="H39" s="7" t="s">
        <v>121</v>
      </c>
      <c r="I39" s="7" t="s">
        <v>50</v>
      </c>
      <c r="J39" s="47" t="s">
        <v>114</v>
      </c>
      <c r="L39" s="3"/>
    </row>
    <row r="40" spans="2:12" ht="62.4" customHeight="1" x14ac:dyDescent="0.3">
      <c r="B40" s="7">
        <v>1</v>
      </c>
      <c r="C40" s="14">
        <v>7</v>
      </c>
      <c r="D40" s="10" t="s">
        <v>40</v>
      </c>
      <c r="E40" s="34">
        <v>4000000</v>
      </c>
      <c r="F40" s="34">
        <f t="shared" si="2"/>
        <v>28000000</v>
      </c>
      <c r="G40" s="10" t="s">
        <v>95</v>
      </c>
      <c r="H40" s="7" t="s">
        <v>121</v>
      </c>
      <c r="I40" s="7" t="s">
        <v>50</v>
      </c>
      <c r="J40" s="47" t="s">
        <v>114</v>
      </c>
      <c r="L40" s="3"/>
    </row>
    <row r="41" spans="2:12" ht="62.4" customHeight="1" x14ac:dyDescent="0.3">
      <c r="B41" s="7">
        <v>1</v>
      </c>
      <c r="C41" s="14">
        <v>6</v>
      </c>
      <c r="D41" s="10" t="s">
        <v>46</v>
      </c>
      <c r="E41" s="34">
        <v>3300000</v>
      </c>
      <c r="F41" s="34">
        <f t="shared" si="2"/>
        <v>19800000</v>
      </c>
      <c r="G41" s="10" t="s">
        <v>95</v>
      </c>
      <c r="H41" s="7" t="s">
        <v>121</v>
      </c>
      <c r="I41" s="7" t="s">
        <v>50</v>
      </c>
      <c r="J41" s="47" t="s">
        <v>114</v>
      </c>
      <c r="L41" s="3"/>
    </row>
    <row r="42" spans="2:12" ht="62.4" customHeight="1" x14ac:dyDescent="0.3">
      <c r="B42" s="7">
        <v>1</v>
      </c>
      <c r="C42" s="14">
        <v>6</v>
      </c>
      <c r="D42" s="10" t="s">
        <v>41</v>
      </c>
      <c r="E42" s="34">
        <v>3500000</v>
      </c>
      <c r="F42" s="34">
        <f t="shared" si="2"/>
        <v>21000000</v>
      </c>
      <c r="G42" s="10" t="s">
        <v>96</v>
      </c>
      <c r="H42" s="7" t="s">
        <v>121</v>
      </c>
      <c r="I42" s="7" t="s">
        <v>50</v>
      </c>
      <c r="J42" s="47" t="s">
        <v>114</v>
      </c>
      <c r="L42" s="3"/>
    </row>
    <row r="43" spans="2:12" ht="83.4" customHeight="1" x14ac:dyDescent="0.3">
      <c r="B43" s="7">
        <v>1</v>
      </c>
      <c r="C43" s="14">
        <v>6</v>
      </c>
      <c r="D43" s="10" t="s">
        <v>43</v>
      </c>
      <c r="E43" s="34">
        <v>3500000</v>
      </c>
      <c r="F43" s="34">
        <f t="shared" si="2"/>
        <v>21000000</v>
      </c>
      <c r="G43" s="10" t="s">
        <v>96</v>
      </c>
      <c r="H43" s="7" t="s">
        <v>121</v>
      </c>
      <c r="I43" s="7" t="s">
        <v>50</v>
      </c>
      <c r="J43" s="47" t="s">
        <v>114</v>
      </c>
      <c r="L43" s="3"/>
    </row>
    <row r="44" spans="2:12" ht="86.4" customHeight="1" x14ac:dyDescent="0.3">
      <c r="B44" s="7">
        <v>1</v>
      </c>
      <c r="C44" s="14">
        <v>6</v>
      </c>
      <c r="D44" s="10" t="s">
        <v>44</v>
      </c>
      <c r="E44" s="34">
        <v>3500000</v>
      </c>
      <c r="F44" s="34">
        <f t="shared" si="2"/>
        <v>21000000</v>
      </c>
      <c r="G44" s="10" t="s">
        <v>96</v>
      </c>
      <c r="H44" s="7" t="s">
        <v>121</v>
      </c>
      <c r="I44" s="7" t="s">
        <v>50</v>
      </c>
      <c r="J44" s="47" t="s">
        <v>114</v>
      </c>
      <c r="L44" s="3"/>
    </row>
    <row r="45" spans="2:12" ht="62.4" customHeight="1" x14ac:dyDescent="0.3">
      <c r="B45" s="7">
        <v>1</v>
      </c>
      <c r="C45" s="12">
        <v>6</v>
      </c>
      <c r="D45" s="10" t="s">
        <v>97</v>
      </c>
      <c r="E45" s="34">
        <v>3300000</v>
      </c>
      <c r="F45" s="34">
        <f t="shared" si="2"/>
        <v>19800000</v>
      </c>
      <c r="G45" s="10" t="s">
        <v>95</v>
      </c>
      <c r="H45" s="7" t="s">
        <v>121</v>
      </c>
      <c r="I45" s="7" t="s">
        <v>50</v>
      </c>
      <c r="J45" s="7" t="s">
        <v>14</v>
      </c>
      <c r="L45" s="3"/>
    </row>
    <row r="46" spans="2:12" ht="62.4" customHeight="1" x14ac:dyDescent="0.3">
      <c r="B46" s="7">
        <v>1</v>
      </c>
      <c r="C46" s="12">
        <v>6</v>
      </c>
      <c r="D46" s="10" t="s">
        <v>98</v>
      </c>
      <c r="E46" s="34">
        <v>3500000</v>
      </c>
      <c r="F46" s="34">
        <f t="shared" si="2"/>
        <v>21000000</v>
      </c>
      <c r="G46" s="10" t="s">
        <v>95</v>
      </c>
      <c r="H46" s="7" t="s">
        <v>121</v>
      </c>
      <c r="I46" s="7" t="s">
        <v>50</v>
      </c>
      <c r="J46" s="7" t="s">
        <v>14</v>
      </c>
      <c r="L46" s="3"/>
    </row>
    <row r="47" spans="2:12" ht="62.4" customHeight="1" x14ac:dyDescent="0.3">
      <c r="B47" s="7">
        <v>1</v>
      </c>
      <c r="C47" s="12">
        <v>6</v>
      </c>
      <c r="D47" s="10" t="s">
        <v>99</v>
      </c>
      <c r="E47" s="34">
        <v>3500000</v>
      </c>
      <c r="F47" s="34">
        <f t="shared" si="2"/>
        <v>21000000</v>
      </c>
      <c r="G47" s="10" t="s">
        <v>95</v>
      </c>
      <c r="H47" s="7" t="s">
        <v>121</v>
      </c>
      <c r="I47" s="7" t="s">
        <v>50</v>
      </c>
      <c r="J47" s="7" t="s">
        <v>14</v>
      </c>
      <c r="L47" s="3"/>
    </row>
    <row r="48" spans="2:12" ht="62.4" customHeight="1" x14ac:dyDescent="0.3">
      <c r="B48" s="7">
        <v>1</v>
      </c>
      <c r="C48" s="12">
        <v>6</v>
      </c>
      <c r="D48" s="10" t="s">
        <v>98</v>
      </c>
      <c r="E48" s="34">
        <v>3500000</v>
      </c>
      <c r="F48" s="34">
        <f t="shared" si="2"/>
        <v>21000000</v>
      </c>
      <c r="G48" s="10" t="s">
        <v>95</v>
      </c>
      <c r="H48" s="7" t="s">
        <v>121</v>
      </c>
      <c r="I48" s="7" t="s">
        <v>50</v>
      </c>
      <c r="J48" s="7" t="s">
        <v>14</v>
      </c>
      <c r="L48" s="3"/>
    </row>
    <row r="49" spans="2:12" ht="62.4" customHeight="1" x14ac:dyDescent="0.3">
      <c r="B49" s="7">
        <v>1</v>
      </c>
      <c r="C49" s="12">
        <v>6</v>
      </c>
      <c r="D49" s="10" t="s">
        <v>99</v>
      </c>
      <c r="E49" s="34">
        <v>3500000</v>
      </c>
      <c r="F49" s="34">
        <f t="shared" si="2"/>
        <v>21000000</v>
      </c>
      <c r="G49" s="10" t="s">
        <v>95</v>
      </c>
      <c r="H49" s="7" t="s">
        <v>121</v>
      </c>
      <c r="I49" s="7" t="s">
        <v>50</v>
      </c>
      <c r="J49" s="7" t="s">
        <v>14</v>
      </c>
      <c r="L49" s="3"/>
    </row>
    <row r="50" spans="2:12" ht="62.4" customHeight="1" x14ac:dyDescent="0.3">
      <c r="B50" s="7">
        <v>1</v>
      </c>
      <c r="C50" s="12">
        <v>6</v>
      </c>
      <c r="D50" s="10" t="s">
        <v>100</v>
      </c>
      <c r="E50" s="34">
        <v>2500000</v>
      </c>
      <c r="F50" s="34">
        <f t="shared" si="2"/>
        <v>15000000</v>
      </c>
      <c r="G50" s="10" t="s">
        <v>95</v>
      </c>
      <c r="H50" s="7" t="s">
        <v>121</v>
      </c>
      <c r="I50" s="7" t="s">
        <v>50</v>
      </c>
      <c r="J50" s="7" t="s">
        <v>14</v>
      </c>
      <c r="L50" s="3"/>
    </row>
    <row r="51" spans="2:12" ht="52.2" customHeight="1" x14ac:dyDescent="0.3">
      <c r="B51" s="7">
        <v>1</v>
      </c>
      <c r="C51" s="12">
        <v>6</v>
      </c>
      <c r="D51" s="10" t="s">
        <v>101</v>
      </c>
      <c r="E51" s="34">
        <v>3500000</v>
      </c>
      <c r="F51" s="34">
        <f t="shared" si="2"/>
        <v>21000000</v>
      </c>
      <c r="G51" s="10" t="s">
        <v>95</v>
      </c>
      <c r="H51" s="7" t="s">
        <v>121</v>
      </c>
      <c r="I51" s="7" t="s">
        <v>50</v>
      </c>
      <c r="J51" s="7" t="s">
        <v>14</v>
      </c>
      <c r="L51" s="3"/>
    </row>
    <row r="52" spans="2:12" ht="52.2" customHeight="1" x14ac:dyDescent="0.3">
      <c r="B52" s="7">
        <v>1</v>
      </c>
      <c r="C52" s="12">
        <v>6</v>
      </c>
      <c r="D52" s="10" t="s">
        <v>102</v>
      </c>
      <c r="E52" s="34">
        <v>3300000</v>
      </c>
      <c r="F52" s="34">
        <f t="shared" si="2"/>
        <v>19800000</v>
      </c>
      <c r="G52" s="10" t="s">
        <v>95</v>
      </c>
      <c r="H52" s="7" t="s">
        <v>121</v>
      </c>
      <c r="I52" s="7" t="s">
        <v>50</v>
      </c>
      <c r="J52" s="7" t="s">
        <v>14</v>
      </c>
      <c r="L52" s="3"/>
    </row>
    <row r="53" spans="2:12" ht="52.2" customHeight="1" x14ac:dyDescent="0.3">
      <c r="B53" s="7">
        <v>1</v>
      </c>
      <c r="C53" s="12">
        <v>6</v>
      </c>
      <c r="D53" s="10" t="s">
        <v>103</v>
      </c>
      <c r="E53" s="34">
        <v>3500000</v>
      </c>
      <c r="F53" s="34">
        <f t="shared" si="2"/>
        <v>21000000</v>
      </c>
      <c r="G53" s="10" t="s">
        <v>95</v>
      </c>
      <c r="H53" s="7" t="s">
        <v>121</v>
      </c>
      <c r="I53" s="7" t="s">
        <v>50</v>
      </c>
      <c r="J53" s="7" t="s">
        <v>14</v>
      </c>
      <c r="L53" s="3"/>
    </row>
    <row r="54" spans="2:12" ht="37.799999999999997" customHeight="1" x14ac:dyDescent="0.3">
      <c r="B54" s="7">
        <v>1</v>
      </c>
      <c r="C54" s="12">
        <v>7</v>
      </c>
      <c r="D54" s="10" t="s">
        <v>104</v>
      </c>
      <c r="E54" s="34">
        <v>4000000</v>
      </c>
      <c r="F54" s="34">
        <f t="shared" si="2"/>
        <v>28000000</v>
      </c>
      <c r="G54" s="10" t="s">
        <v>95</v>
      </c>
      <c r="H54" s="7" t="s">
        <v>121</v>
      </c>
      <c r="I54" s="7" t="s">
        <v>50</v>
      </c>
      <c r="J54" s="7" t="s">
        <v>14</v>
      </c>
      <c r="L54" s="3"/>
    </row>
    <row r="55" spans="2:12" ht="51" customHeight="1" x14ac:dyDescent="0.3">
      <c r="B55" s="7">
        <v>1</v>
      </c>
      <c r="C55" s="12">
        <v>6</v>
      </c>
      <c r="D55" s="10" t="s">
        <v>105</v>
      </c>
      <c r="E55" s="34">
        <v>3300000</v>
      </c>
      <c r="F55" s="34">
        <f t="shared" si="2"/>
        <v>19800000</v>
      </c>
      <c r="G55" s="10" t="s">
        <v>95</v>
      </c>
      <c r="H55" s="7" t="s">
        <v>121</v>
      </c>
      <c r="I55" s="7" t="s">
        <v>50</v>
      </c>
      <c r="J55" s="7" t="s">
        <v>14</v>
      </c>
      <c r="L55" s="3"/>
    </row>
    <row r="56" spans="2:12" ht="62.4" customHeight="1" x14ac:dyDescent="0.3">
      <c r="B56" s="7">
        <v>1</v>
      </c>
      <c r="C56" s="12">
        <v>6</v>
      </c>
      <c r="D56" s="10" t="s">
        <v>106</v>
      </c>
      <c r="E56" s="34">
        <v>3500000</v>
      </c>
      <c r="F56" s="34">
        <f t="shared" si="2"/>
        <v>21000000</v>
      </c>
      <c r="G56" s="10" t="s">
        <v>95</v>
      </c>
      <c r="H56" s="7" t="s">
        <v>121</v>
      </c>
      <c r="I56" s="7" t="s">
        <v>50</v>
      </c>
      <c r="J56" s="7" t="s">
        <v>14</v>
      </c>
      <c r="L56" s="3"/>
    </row>
    <row r="57" spans="2:12" ht="62.4" customHeight="1" x14ac:dyDescent="0.3">
      <c r="B57" s="7">
        <v>1</v>
      </c>
      <c r="C57" s="12">
        <v>6</v>
      </c>
      <c r="D57" s="10" t="s">
        <v>107</v>
      </c>
      <c r="E57" s="34">
        <v>3300000</v>
      </c>
      <c r="F57" s="34">
        <f t="shared" si="2"/>
        <v>19800000</v>
      </c>
      <c r="G57" s="10" t="s">
        <v>95</v>
      </c>
      <c r="H57" s="7" t="s">
        <v>121</v>
      </c>
      <c r="I57" s="7" t="s">
        <v>50</v>
      </c>
      <c r="J57" s="7" t="s">
        <v>14</v>
      </c>
      <c r="L57" s="3"/>
    </row>
    <row r="58" spans="2:12" ht="62.4" customHeight="1" x14ac:dyDescent="0.3">
      <c r="B58" s="7">
        <v>1</v>
      </c>
      <c r="C58" s="12">
        <v>6</v>
      </c>
      <c r="D58" s="10" t="s">
        <v>108</v>
      </c>
      <c r="E58" s="34">
        <v>2500000</v>
      </c>
      <c r="F58" s="34">
        <f t="shared" si="2"/>
        <v>15000000</v>
      </c>
      <c r="G58" s="10" t="s">
        <v>95</v>
      </c>
      <c r="H58" s="7" t="s">
        <v>121</v>
      </c>
      <c r="I58" s="7" t="s">
        <v>50</v>
      </c>
      <c r="J58" s="7" t="s">
        <v>14</v>
      </c>
      <c r="L58" s="3"/>
    </row>
    <row r="59" spans="2:12" ht="62.4" customHeight="1" x14ac:dyDescent="0.3">
      <c r="B59" s="7">
        <v>1</v>
      </c>
      <c r="C59" s="12">
        <v>6</v>
      </c>
      <c r="D59" s="10" t="s">
        <v>109</v>
      </c>
      <c r="E59" s="34">
        <v>2500000</v>
      </c>
      <c r="F59" s="34">
        <f t="shared" si="2"/>
        <v>15000000</v>
      </c>
      <c r="G59" s="10" t="s">
        <v>95</v>
      </c>
      <c r="H59" s="7" t="s">
        <v>121</v>
      </c>
      <c r="I59" s="7" t="s">
        <v>50</v>
      </c>
      <c r="J59" s="7" t="s">
        <v>14</v>
      </c>
      <c r="L59" s="3"/>
    </row>
    <row r="60" spans="2:12" ht="62.4" customHeight="1" x14ac:dyDescent="0.3">
      <c r="B60" s="7">
        <v>1</v>
      </c>
      <c r="C60" s="12">
        <v>6</v>
      </c>
      <c r="D60" s="10" t="s">
        <v>110</v>
      </c>
      <c r="E60" s="34">
        <v>2500000</v>
      </c>
      <c r="F60" s="34">
        <f t="shared" si="2"/>
        <v>15000000</v>
      </c>
      <c r="G60" s="10" t="s">
        <v>95</v>
      </c>
      <c r="H60" s="7" t="s">
        <v>121</v>
      </c>
      <c r="I60" s="7" t="s">
        <v>50</v>
      </c>
      <c r="J60" s="7" t="s">
        <v>14</v>
      </c>
      <c r="L60" s="3"/>
    </row>
    <row r="61" spans="2:12" ht="50.4" customHeight="1" x14ac:dyDescent="0.3">
      <c r="B61" s="7">
        <v>1</v>
      </c>
      <c r="C61" s="12">
        <v>6</v>
      </c>
      <c r="D61" s="10" t="s">
        <v>111</v>
      </c>
      <c r="E61" s="34">
        <v>3300000</v>
      </c>
      <c r="F61" s="34">
        <f t="shared" si="2"/>
        <v>19800000</v>
      </c>
      <c r="G61" s="10" t="s">
        <v>95</v>
      </c>
      <c r="H61" s="7" t="s">
        <v>121</v>
      </c>
      <c r="I61" s="7" t="s">
        <v>50</v>
      </c>
      <c r="J61" s="7" t="s">
        <v>14</v>
      </c>
      <c r="L61" s="3"/>
    </row>
    <row r="62" spans="2:12" ht="64.8" customHeight="1" x14ac:dyDescent="0.3">
      <c r="B62" s="7">
        <v>1</v>
      </c>
      <c r="C62" s="15">
        <v>6</v>
      </c>
      <c r="D62" s="16" t="s">
        <v>16</v>
      </c>
      <c r="E62" s="17">
        <v>2400000</v>
      </c>
      <c r="F62" s="34">
        <f t="shared" si="2"/>
        <v>14400000</v>
      </c>
      <c r="G62" s="10" t="s">
        <v>115</v>
      </c>
      <c r="H62" s="7" t="s">
        <v>17</v>
      </c>
      <c r="I62" s="7" t="s">
        <v>18</v>
      </c>
      <c r="J62" s="7" t="s">
        <v>114</v>
      </c>
      <c r="L62" s="3"/>
    </row>
    <row r="63" spans="2:12" ht="64.8" customHeight="1" x14ac:dyDescent="0.3">
      <c r="B63" s="7">
        <v>1</v>
      </c>
      <c r="C63" s="15">
        <v>6</v>
      </c>
      <c r="D63" s="16" t="s">
        <v>16</v>
      </c>
      <c r="E63" s="17">
        <v>2400000</v>
      </c>
      <c r="F63" s="34">
        <f t="shared" si="2"/>
        <v>14400000</v>
      </c>
      <c r="G63" s="10" t="s">
        <v>115</v>
      </c>
      <c r="H63" s="7" t="s">
        <v>17</v>
      </c>
      <c r="I63" s="7" t="s">
        <v>18</v>
      </c>
      <c r="J63" s="7" t="s">
        <v>114</v>
      </c>
      <c r="L63" s="3"/>
    </row>
    <row r="64" spans="2:12" ht="64.8" customHeight="1" x14ac:dyDescent="0.3">
      <c r="B64" s="7">
        <v>1</v>
      </c>
      <c r="C64" s="15">
        <v>6</v>
      </c>
      <c r="D64" s="16" t="s">
        <v>16</v>
      </c>
      <c r="E64" s="17">
        <v>2400000</v>
      </c>
      <c r="F64" s="34">
        <f t="shared" si="2"/>
        <v>14400000</v>
      </c>
      <c r="G64" s="10" t="s">
        <v>115</v>
      </c>
      <c r="H64" s="7" t="s">
        <v>17</v>
      </c>
      <c r="I64" s="7" t="s">
        <v>18</v>
      </c>
      <c r="J64" s="7" t="s">
        <v>114</v>
      </c>
      <c r="L64" s="3"/>
    </row>
    <row r="65" spans="2:12" ht="64.8" customHeight="1" x14ac:dyDescent="0.3">
      <c r="B65" s="7">
        <v>1</v>
      </c>
      <c r="C65" s="15">
        <v>6</v>
      </c>
      <c r="D65" s="16" t="s">
        <v>16</v>
      </c>
      <c r="E65" s="17">
        <v>2400000</v>
      </c>
      <c r="F65" s="34">
        <f t="shared" si="2"/>
        <v>14400000</v>
      </c>
      <c r="G65" s="10" t="s">
        <v>115</v>
      </c>
      <c r="H65" s="7" t="s">
        <v>17</v>
      </c>
      <c r="I65" s="7" t="s">
        <v>18</v>
      </c>
      <c r="J65" s="7" t="s">
        <v>114</v>
      </c>
      <c r="L65" s="3"/>
    </row>
    <row r="66" spans="2:12" ht="64.8" customHeight="1" x14ac:dyDescent="0.3">
      <c r="B66" s="7">
        <v>1</v>
      </c>
      <c r="C66" s="15">
        <v>6</v>
      </c>
      <c r="D66" s="16" t="s">
        <v>16</v>
      </c>
      <c r="E66" s="17">
        <v>2400000</v>
      </c>
      <c r="F66" s="34">
        <f t="shared" si="2"/>
        <v>14400000</v>
      </c>
      <c r="G66" s="10" t="s">
        <v>115</v>
      </c>
      <c r="H66" s="7" t="s">
        <v>17</v>
      </c>
      <c r="I66" s="7" t="s">
        <v>18</v>
      </c>
      <c r="J66" s="7" t="s">
        <v>114</v>
      </c>
      <c r="L66" s="3"/>
    </row>
    <row r="67" spans="2:12" ht="64.8" customHeight="1" x14ac:dyDescent="0.3">
      <c r="B67" s="7">
        <v>1</v>
      </c>
      <c r="C67" s="15">
        <v>6</v>
      </c>
      <c r="D67" s="16" t="s">
        <v>16</v>
      </c>
      <c r="E67" s="17">
        <v>2400000</v>
      </c>
      <c r="F67" s="34">
        <f t="shared" si="2"/>
        <v>14400000</v>
      </c>
      <c r="G67" s="10" t="s">
        <v>115</v>
      </c>
      <c r="H67" s="7" t="s">
        <v>17</v>
      </c>
      <c r="I67" s="7" t="s">
        <v>18</v>
      </c>
      <c r="J67" s="7" t="s">
        <v>114</v>
      </c>
      <c r="L67" s="3"/>
    </row>
    <row r="68" spans="2:12" ht="64.8" customHeight="1" x14ac:dyDescent="0.3">
      <c r="B68" s="7">
        <v>1</v>
      </c>
      <c r="C68" s="15">
        <v>6</v>
      </c>
      <c r="D68" s="16" t="s">
        <v>16</v>
      </c>
      <c r="E68" s="17">
        <v>2400000</v>
      </c>
      <c r="F68" s="34">
        <f t="shared" si="2"/>
        <v>14400000</v>
      </c>
      <c r="G68" s="10" t="s">
        <v>115</v>
      </c>
      <c r="H68" s="7" t="s">
        <v>17</v>
      </c>
      <c r="I68" s="7" t="s">
        <v>18</v>
      </c>
      <c r="J68" s="7" t="s">
        <v>114</v>
      </c>
      <c r="L68" s="3"/>
    </row>
    <row r="69" spans="2:12" ht="64.8" customHeight="1" x14ac:dyDescent="0.3">
      <c r="B69" s="7">
        <v>1</v>
      </c>
      <c r="C69" s="15">
        <v>6</v>
      </c>
      <c r="D69" s="16" t="s">
        <v>16</v>
      </c>
      <c r="E69" s="17">
        <v>2400000</v>
      </c>
      <c r="F69" s="34">
        <f t="shared" si="2"/>
        <v>14400000</v>
      </c>
      <c r="G69" s="10" t="s">
        <v>115</v>
      </c>
      <c r="H69" s="7" t="s">
        <v>17</v>
      </c>
      <c r="I69" s="7" t="s">
        <v>18</v>
      </c>
      <c r="J69" s="7" t="s">
        <v>114</v>
      </c>
      <c r="L69" s="3"/>
    </row>
    <row r="70" spans="2:12" ht="64.8" customHeight="1" x14ac:dyDescent="0.3">
      <c r="B70" s="7">
        <v>1</v>
      </c>
      <c r="C70" s="15">
        <v>6</v>
      </c>
      <c r="D70" s="16" t="s">
        <v>16</v>
      </c>
      <c r="E70" s="17">
        <v>2400000</v>
      </c>
      <c r="F70" s="34">
        <f t="shared" si="2"/>
        <v>14400000</v>
      </c>
      <c r="G70" s="10" t="s">
        <v>115</v>
      </c>
      <c r="H70" s="7" t="s">
        <v>17</v>
      </c>
      <c r="I70" s="7" t="s">
        <v>18</v>
      </c>
      <c r="J70" s="7" t="s">
        <v>114</v>
      </c>
      <c r="L70" s="3"/>
    </row>
    <row r="71" spans="2:12" ht="64.8" customHeight="1" x14ac:dyDescent="0.3">
      <c r="B71" s="7">
        <v>1</v>
      </c>
      <c r="C71" s="15">
        <v>6</v>
      </c>
      <c r="D71" s="16" t="s">
        <v>16</v>
      </c>
      <c r="E71" s="17">
        <v>2400000</v>
      </c>
      <c r="F71" s="34">
        <f t="shared" si="2"/>
        <v>14400000</v>
      </c>
      <c r="G71" s="10" t="s">
        <v>115</v>
      </c>
      <c r="H71" s="7" t="s">
        <v>17</v>
      </c>
      <c r="I71" s="7" t="s">
        <v>18</v>
      </c>
      <c r="J71" s="7" t="s">
        <v>114</v>
      </c>
      <c r="L71" s="3"/>
    </row>
    <row r="72" spans="2:12" ht="64.8" customHeight="1" x14ac:dyDescent="0.3">
      <c r="B72" s="7">
        <v>1</v>
      </c>
      <c r="C72" s="15">
        <v>6</v>
      </c>
      <c r="D72" s="16" t="s">
        <v>16</v>
      </c>
      <c r="E72" s="17">
        <v>2400000</v>
      </c>
      <c r="F72" s="34">
        <f t="shared" si="2"/>
        <v>14400000</v>
      </c>
      <c r="G72" s="10" t="s">
        <v>115</v>
      </c>
      <c r="H72" s="7" t="s">
        <v>17</v>
      </c>
      <c r="I72" s="7" t="s">
        <v>18</v>
      </c>
      <c r="J72" s="7" t="s">
        <v>114</v>
      </c>
      <c r="L72" s="3"/>
    </row>
    <row r="73" spans="2:12" ht="64.8" customHeight="1" x14ac:dyDescent="0.3">
      <c r="B73" s="7">
        <v>1</v>
      </c>
      <c r="C73" s="15">
        <v>6</v>
      </c>
      <c r="D73" s="16" t="s">
        <v>16</v>
      </c>
      <c r="E73" s="17">
        <v>2400000</v>
      </c>
      <c r="F73" s="34">
        <f t="shared" si="2"/>
        <v>14400000</v>
      </c>
      <c r="G73" s="10" t="s">
        <v>115</v>
      </c>
      <c r="H73" s="7" t="s">
        <v>17</v>
      </c>
      <c r="I73" s="7" t="s">
        <v>18</v>
      </c>
      <c r="J73" s="7" t="s">
        <v>114</v>
      </c>
      <c r="L73" s="3"/>
    </row>
    <row r="74" spans="2:12" ht="64.8" customHeight="1" x14ac:dyDescent="0.3">
      <c r="B74" s="7">
        <v>1</v>
      </c>
      <c r="C74" s="15">
        <v>6</v>
      </c>
      <c r="D74" s="16" t="s">
        <v>16</v>
      </c>
      <c r="E74" s="17">
        <v>2400000</v>
      </c>
      <c r="F74" s="34">
        <f t="shared" si="2"/>
        <v>14400000</v>
      </c>
      <c r="G74" s="10" t="s">
        <v>115</v>
      </c>
      <c r="H74" s="7" t="s">
        <v>17</v>
      </c>
      <c r="I74" s="7" t="s">
        <v>18</v>
      </c>
      <c r="J74" s="7" t="s">
        <v>114</v>
      </c>
      <c r="L74" s="3"/>
    </row>
    <row r="75" spans="2:12" ht="64.8" customHeight="1" x14ac:dyDescent="0.3">
      <c r="B75" s="7">
        <v>1</v>
      </c>
      <c r="C75" s="15">
        <v>6</v>
      </c>
      <c r="D75" s="16" t="s">
        <v>16</v>
      </c>
      <c r="E75" s="17">
        <v>2400000</v>
      </c>
      <c r="F75" s="34">
        <f t="shared" si="2"/>
        <v>14400000</v>
      </c>
      <c r="G75" s="10" t="s">
        <v>115</v>
      </c>
      <c r="H75" s="7" t="s">
        <v>17</v>
      </c>
      <c r="I75" s="7" t="s">
        <v>18</v>
      </c>
      <c r="J75" s="7" t="s">
        <v>114</v>
      </c>
      <c r="L75" s="3"/>
    </row>
    <row r="76" spans="2:12" ht="64.8" customHeight="1" x14ac:dyDescent="0.3">
      <c r="B76" s="7">
        <v>1</v>
      </c>
      <c r="C76" s="15">
        <v>6</v>
      </c>
      <c r="D76" s="16" t="s">
        <v>16</v>
      </c>
      <c r="E76" s="17">
        <v>2400000</v>
      </c>
      <c r="F76" s="34">
        <f t="shared" si="2"/>
        <v>14400000</v>
      </c>
      <c r="G76" s="10" t="s">
        <v>115</v>
      </c>
      <c r="H76" s="7" t="s">
        <v>17</v>
      </c>
      <c r="I76" s="7" t="s">
        <v>18</v>
      </c>
      <c r="J76" s="7" t="s">
        <v>114</v>
      </c>
      <c r="L76" s="3"/>
    </row>
    <row r="77" spans="2:12" ht="64.8" customHeight="1" x14ac:dyDescent="0.3">
      <c r="B77" s="7">
        <v>1</v>
      </c>
      <c r="C77" s="15">
        <v>6</v>
      </c>
      <c r="D77" s="16" t="s">
        <v>16</v>
      </c>
      <c r="E77" s="17">
        <v>2400000</v>
      </c>
      <c r="F77" s="34">
        <f t="shared" si="2"/>
        <v>14400000</v>
      </c>
      <c r="G77" s="10" t="s">
        <v>115</v>
      </c>
      <c r="H77" s="7" t="s">
        <v>17</v>
      </c>
      <c r="I77" s="7" t="s">
        <v>18</v>
      </c>
      <c r="J77" s="7" t="s">
        <v>114</v>
      </c>
      <c r="L77" s="3"/>
    </row>
    <row r="78" spans="2:12" ht="64.8" customHeight="1" x14ac:dyDescent="0.3">
      <c r="B78" s="7">
        <v>1</v>
      </c>
      <c r="C78" s="15">
        <v>6</v>
      </c>
      <c r="D78" s="16" t="s">
        <v>16</v>
      </c>
      <c r="E78" s="17">
        <v>2400000</v>
      </c>
      <c r="F78" s="34">
        <f t="shared" si="2"/>
        <v>14400000</v>
      </c>
      <c r="G78" s="10" t="s">
        <v>115</v>
      </c>
      <c r="H78" s="7" t="s">
        <v>17</v>
      </c>
      <c r="I78" s="7" t="s">
        <v>18</v>
      </c>
      <c r="J78" s="7" t="s">
        <v>114</v>
      </c>
      <c r="L78" s="3"/>
    </row>
    <row r="79" spans="2:12" ht="64.8" customHeight="1" x14ac:dyDescent="0.3">
      <c r="B79" s="7">
        <v>1</v>
      </c>
      <c r="C79" s="15">
        <v>6</v>
      </c>
      <c r="D79" s="16" t="s">
        <v>16</v>
      </c>
      <c r="E79" s="17">
        <v>2400000</v>
      </c>
      <c r="F79" s="34">
        <f t="shared" si="2"/>
        <v>14400000</v>
      </c>
      <c r="G79" s="10" t="s">
        <v>115</v>
      </c>
      <c r="H79" s="7" t="s">
        <v>17</v>
      </c>
      <c r="I79" s="7" t="s">
        <v>18</v>
      </c>
      <c r="J79" s="7" t="s">
        <v>114</v>
      </c>
      <c r="L79" s="3"/>
    </row>
    <row r="80" spans="2:12" ht="64.8" customHeight="1" x14ac:dyDescent="0.3">
      <c r="B80" s="7">
        <v>1</v>
      </c>
      <c r="C80" s="15">
        <v>6</v>
      </c>
      <c r="D80" s="16" t="s">
        <v>16</v>
      </c>
      <c r="E80" s="17">
        <v>2400000</v>
      </c>
      <c r="F80" s="34">
        <f t="shared" si="2"/>
        <v>14400000</v>
      </c>
      <c r="G80" s="10" t="s">
        <v>115</v>
      </c>
      <c r="H80" s="7" t="s">
        <v>17</v>
      </c>
      <c r="I80" s="7" t="s">
        <v>18</v>
      </c>
      <c r="J80" s="7" t="s">
        <v>114</v>
      </c>
      <c r="L80" s="3"/>
    </row>
    <row r="81" spans="2:12" ht="64.8" customHeight="1" x14ac:dyDescent="0.3">
      <c r="B81" s="7">
        <v>1</v>
      </c>
      <c r="C81" s="15">
        <v>6</v>
      </c>
      <c r="D81" s="16" t="s">
        <v>16</v>
      </c>
      <c r="E81" s="17">
        <v>2400000</v>
      </c>
      <c r="F81" s="34">
        <f t="shared" si="2"/>
        <v>14400000</v>
      </c>
      <c r="G81" s="10" t="s">
        <v>115</v>
      </c>
      <c r="H81" s="7" t="s">
        <v>17</v>
      </c>
      <c r="I81" s="7" t="s">
        <v>18</v>
      </c>
      <c r="J81" s="7" t="s">
        <v>114</v>
      </c>
      <c r="L81" s="3"/>
    </row>
    <row r="82" spans="2:12" ht="64.8" customHeight="1" x14ac:dyDescent="0.3">
      <c r="B82" s="7">
        <v>1</v>
      </c>
      <c r="C82" s="15">
        <v>6</v>
      </c>
      <c r="D82" s="16" t="s">
        <v>16</v>
      </c>
      <c r="E82" s="17">
        <v>2400000</v>
      </c>
      <c r="F82" s="34">
        <f t="shared" si="2"/>
        <v>14400000</v>
      </c>
      <c r="G82" s="10" t="s">
        <v>115</v>
      </c>
      <c r="H82" s="7" t="s">
        <v>17</v>
      </c>
      <c r="I82" s="7" t="s">
        <v>18</v>
      </c>
      <c r="J82" s="7" t="s">
        <v>114</v>
      </c>
      <c r="L82" s="3"/>
    </row>
    <row r="83" spans="2:12" ht="64.8" customHeight="1" x14ac:dyDescent="0.3">
      <c r="B83" s="7">
        <v>1</v>
      </c>
      <c r="C83" s="15">
        <v>6</v>
      </c>
      <c r="D83" s="16" t="s">
        <v>16</v>
      </c>
      <c r="E83" s="17">
        <v>2400000</v>
      </c>
      <c r="F83" s="34">
        <f t="shared" si="2"/>
        <v>14400000</v>
      </c>
      <c r="G83" s="10" t="s">
        <v>115</v>
      </c>
      <c r="H83" s="7" t="s">
        <v>17</v>
      </c>
      <c r="I83" s="7" t="s">
        <v>18</v>
      </c>
      <c r="J83" s="7" t="s">
        <v>114</v>
      </c>
      <c r="L83" s="3"/>
    </row>
    <row r="84" spans="2:12" ht="64.8" customHeight="1" x14ac:dyDescent="0.3">
      <c r="B84" s="7">
        <v>1</v>
      </c>
      <c r="C84" s="15">
        <v>6</v>
      </c>
      <c r="D84" s="16" t="s">
        <v>16</v>
      </c>
      <c r="E84" s="17">
        <v>2400000</v>
      </c>
      <c r="F84" s="34">
        <f t="shared" si="2"/>
        <v>14400000</v>
      </c>
      <c r="G84" s="10" t="s">
        <v>115</v>
      </c>
      <c r="H84" s="7" t="s">
        <v>17</v>
      </c>
      <c r="I84" s="7" t="s">
        <v>18</v>
      </c>
      <c r="J84" s="7" t="s">
        <v>114</v>
      </c>
      <c r="L84" s="3"/>
    </row>
    <row r="85" spans="2:12" ht="64.8" customHeight="1" x14ac:dyDescent="0.3">
      <c r="B85" s="7">
        <v>1</v>
      </c>
      <c r="C85" s="15">
        <v>6</v>
      </c>
      <c r="D85" s="16" t="s">
        <v>16</v>
      </c>
      <c r="E85" s="17">
        <v>2400000</v>
      </c>
      <c r="F85" s="34">
        <f t="shared" si="2"/>
        <v>14400000</v>
      </c>
      <c r="G85" s="10" t="s">
        <v>115</v>
      </c>
      <c r="H85" s="7" t="s">
        <v>17</v>
      </c>
      <c r="I85" s="7" t="s">
        <v>18</v>
      </c>
      <c r="J85" s="7" t="s">
        <v>114</v>
      </c>
      <c r="L85" s="3"/>
    </row>
    <row r="86" spans="2:12" ht="64.8" customHeight="1" x14ac:dyDescent="0.3">
      <c r="B86" s="7">
        <v>1</v>
      </c>
      <c r="C86" s="15">
        <v>6</v>
      </c>
      <c r="D86" s="16" t="s">
        <v>16</v>
      </c>
      <c r="E86" s="17">
        <v>2400000</v>
      </c>
      <c r="F86" s="34">
        <f t="shared" si="2"/>
        <v>14400000</v>
      </c>
      <c r="G86" s="10" t="s">
        <v>115</v>
      </c>
      <c r="H86" s="7" t="s">
        <v>17</v>
      </c>
      <c r="I86" s="7" t="s">
        <v>18</v>
      </c>
      <c r="J86" s="7" t="s">
        <v>114</v>
      </c>
      <c r="L86" s="3"/>
    </row>
    <row r="87" spans="2:12" ht="64.8" customHeight="1" x14ac:dyDescent="0.3">
      <c r="B87" s="7">
        <v>1</v>
      </c>
      <c r="C87" s="15">
        <v>6</v>
      </c>
      <c r="D87" s="16" t="s">
        <v>16</v>
      </c>
      <c r="E87" s="17">
        <v>2400000</v>
      </c>
      <c r="F87" s="34">
        <f t="shared" si="2"/>
        <v>14400000</v>
      </c>
      <c r="G87" s="10" t="s">
        <v>115</v>
      </c>
      <c r="H87" s="7" t="s">
        <v>17</v>
      </c>
      <c r="I87" s="7" t="s">
        <v>18</v>
      </c>
      <c r="J87" s="7" t="s">
        <v>114</v>
      </c>
      <c r="L87" s="3"/>
    </row>
    <row r="88" spans="2:12" ht="64.8" customHeight="1" x14ac:dyDescent="0.3">
      <c r="B88" s="7">
        <v>1</v>
      </c>
      <c r="C88" s="15">
        <v>6</v>
      </c>
      <c r="D88" s="16" t="s">
        <v>16</v>
      </c>
      <c r="E88" s="17">
        <v>2400000</v>
      </c>
      <c r="F88" s="34">
        <f t="shared" si="2"/>
        <v>14400000</v>
      </c>
      <c r="G88" s="10" t="s">
        <v>115</v>
      </c>
      <c r="H88" s="7" t="s">
        <v>17</v>
      </c>
      <c r="I88" s="7" t="s">
        <v>18</v>
      </c>
      <c r="J88" s="7" t="s">
        <v>114</v>
      </c>
      <c r="L88" s="3"/>
    </row>
    <row r="89" spans="2:12" ht="64.8" customHeight="1" x14ac:dyDescent="0.3">
      <c r="B89" s="7">
        <v>1</v>
      </c>
      <c r="C89" s="15">
        <v>6</v>
      </c>
      <c r="D89" s="16" t="s">
        <v>16</v>
      </c>
      <c r="E89" s="17">
        <v>2400000</v>
      </c>
      <c r="F89" s="34">
        <f t="shared" si="2"/>
        <v>14400000</v>
      </c>
      <c r="G89" s="10" t="s">
        <v>115</v>
      </c>
      <c r="H89" s="7" t="s">
        <v>17</v>
      </c>
      <c r="I89" s="7" t="s">
        <v>18</v>
      </c>
      <c r="J89" s="7" t="s">
        <v>114</v>
      </c>
      <c r="L89" s="3"/>
    </row>
    <row r="90" spans="2:12" ht="64.8" customHeight="1" x14ac:dyDescent="0.3">
      <c r="B90" s="7">
        <v>1</v>
      </c>
      <c r="C90" s="15">
        <v>6</v>
      </c>
      <c r="D90" s="16" t="s">
        <v>16</v>
      </c>
      <c r="E90" s="17">
        <v>2400000</v>
      </c>
      <c r="F90" s="34">
        <f t="shared" si="2"/>
        <v>14400000</v>
      </c>
      <c r="G90" s="10" t="s">
        <v>115</v>
      </c>
      <c r="H90" s="7" t="s">
        <v>17</v>
      </c>
      <c r="I90" s="7" t="s">
        <v>18</v>
      </c>
      <c r="J90" s="7" t="s">
        <v>114</v>
      </c>
      <c r="L90" s="3"/>
    </row>
    <row r="91" spans="2:12" ht="64.8" customHeight="1" x14ac:dyDescent="0.3">
      <c r="B91" s="7">
        <v>1</v>
      </c>
      <c r="C91" s="15">
        <v>6</v>
      </c>
      <c r="D91" s="16" t="s">
        <v>16</v>
      </c>
      <c r="E91" s="17">
        <v>2400000</v>
      </c>
      <c r="F91" s="34">
        <f t="shared" si="2"/>
        <v>14400000</v>
      </c>
      <c r="G91" s="10" t="s">
        <v>115</v>
      </c>
      <c r="H91" s="7" t="s">
        <v>17</v>
      </c>
      <c r="I91" s="7" t="s">
        <v>18</v>
      </c>
      <c r="J91" s="7" t="s">
        <v>114</v>
      </c>
      <c r="L91" s="3"/>
    </row>
    <row r="92" spans="2:12" ht="64.8" customHeight="1" x14ac:dyDescent="0.3">
      <c r="B92" s="7">
        <v>1</v>
      </c>
      <c r="C92" s="15">
        <v>6</v>
      </c>
      <c r="D92" s="16" t="s">
        <v>16</v>
      </c>
      <c r="E92" s="17">
        <v>2400000</v>
      </c>
      <c r="F92" s="34">
        <f t="shared" si="2"/>
        <v>14400000</v>
      </c>
      <c r="G92" s="10" t="s">
        <v>115</v>
      </c>
      <c r="H92" s="7" t="s">
        <v>17</v>
      </c>
      <c r="I92" s="7" t="s">
        <v>18</v>
      </c>
      <c r="J92" s="7" t="s">
        <v>114</v>
      </c>
      <c r="L92" s="3"/>
    </row>
    <row r="93" spans="2:12" ht="64.8" customHeight="1" x14ac:dyDescent="0.3">
      <c r="B93" s="7">
        <v>1</v>
      </c>
      <c r="C93" s="15">
        <v>6</v>
      </c>
      <c r="D93" s="16" t="s">
        <v>16</v>
      </c>
      <c r="E93" s="17">
        <v>2400000</v>
      </c>
      <c r="F93" s="34">
        <f t="shared" si="2"/>
        <v>14400000</v>
      </c>
      <c r="G93" s="10" t="s">
        <v>115</v>
      </c>
      <c r="H93" s="7" t="s">
        <v>17</v>
      </c>
      <c r="I93" s="7" t="s">
        <v>18</v>
      </c>
      <c r="J93" s="7" t="s">
        <v>114</v>
      </c>
      <c r="L93" s="3"/>
    </row>
    <row r="94" spans="2:12" ht="64.8" customHeight="1" x14ac:dyDescent="0.3">
      <c r="B94" s="7">
        <v>1</v>
      </c>
      <c r="C94" s="15">
        <v>6</v>
      </c>
      <c r="D94" s="16" t="s">
        <v>16</v>
      </c>
      <c r="E94" s="17">
        <v>2400000</v>
      </c>
      <c r="F94" s="34">
        <f t="shared" si="2"/>
        <v>14400000</v>
      </c>
      <c r="G94" s="10" t="s">
        <v>115</v>
      </c>
      <c r="H94" s="7" t="s">
        <v>17</v>
      </c>
      <c r="I94" s="7" t="s">
        <v>18</v>
      </c>
      <c r="J94" s="7" t="s">
        <v>114</v>
      </c>
      <c r="L94" s="3"/>
    </row>
    <row r="95" spans="2:12" ht="64.8" customHeight="1" x14ac:dyDescent="0.3">
      <c r="B95" s="7">
        <v>1</v>
      </c>
      <c r="C95" s="15">
        <v>6</v>
      </c>
      <c r="D95" s="16" t="s">
        <v>16</v>
      </c>
      <c r="E95" s="17">
        <v>2400000</v>
      </c>
      <c r="F95" s="34">
        <f t="shared" si="2"/>
        <v>14400000</v>
      </c>
      <c r="G95" s="10" t="s">
        <v>115</v>
      </c>
      <c r="H95" s="7" t="s">
        <v>17</v>
      </c>
      <c r="I95" s="7" t="s">
        <v>18</v>
      </c>
      <c r="J95" s="7" t="s">
        <v>114</v>
      </c>
      <c r="L95" s="3"/>
    </row>
    <row r="96" spans="2:12" ht="64.8" customHeight="1" x14ac:dyDescent="0.3">
      <c r="B96" s="7">
        <v>1</v>
      </c>
      <c r="C96" s="15">
        <v>6</v>
      </c>
      <c r="D96" s="16" t="s">
        <v>16</v>
      </c>
      <c r="E96" s="17">
        <v>2400000</v>
      </c>
      <c r="F96" s="34">
        <f t="shared" si="2"/>
        <v>14400000</v>
      </c>
      <c r="G96" s="10" t="s">
        <v>115</v>
      </c>
      <c r="H96" s="7" t="s">
        <v>17</v>
      </c>
      <c r="I96" s="7" t="s">
        <v>18</v>
      </c>
      <c r="J96" s="7" t="s">
        <v>114</v>
      </c>
      <c r="L96" s="3"/>
    </row>
    <row r="97" spans="2:12" ht="64.8" customHeight="1" x14ac:dyDescent="0.3">
      <c r="B97" s="7">
        <v>1</v>
      </c>
      <c r="C97" s="15">
        <v>6</v>
      </c>
      <c r="D97" s="16" t="s">
        <v>16</v>
      </c>
      <c r="E97" s="17">
        <v>2400000</v>
      </c>
      <c r="F97" s="34">
        <f t="shared" si="2"/>
        <v>14400000</v>
      </c>
      <c r="G97" s="10" t="s">
        <v>115</v>
      </c>
      <c r="H97" s="7" t="s">
        <v>17</v>
      </c>
      <c r="I97" s="7" t="s">
        <v>18</v>
      </c>
      <c r="J97" s="7" t="s">
        <v>114</v>
      </c>
      <c r="L97" s="3"/>
    </row>
    <row r="98" spans="2:12" ht="64.8" customHeight="1" x14ac:dyDescent="0.3">
      <c r="B98" s="7">
        <v>1</v>
      </c>
      <c r="C98" s="15">
        <v>6</v>
      </c>
      <c r="D98" s="16" t="s">
        <v>16</v>
      </c>
      <c r="E98" s="17">
        <v>2400000</v>
      </c>
      <c r="F98" s="34">
        <f t="shared" si="2"/>
        <v>14400000</v>
      </c>
      <c r="G98" s="10" t="s">
        <v>115</v>
      </c>
      <c r="H98" s="7" t="s">
        <v>17</v>
      </c>
      <c r="I98" s="7" t="s">
        <v>18</v>
      </c>
      <c r="J98" s="7" t="s">
        <v>114</v>
      </c>
      <c r="L98" s="3"/>
    </row>
    <row r="99" spans="2:12" ht="64.8" customHeight="1" x14ac:dyDescent="0.3">
      <c r="B99" s="7">
        <v>1</v>
      </c>
      <c r="C99" s="15">
        <v>6</v>
      </c>
      <c r="D99" s="16" t="s">
        <v>16</v>
      </c>
      <c r="E99" s="17">
        <v>2400000</v>
      </c>
      <c r="F99" s="34">
        <f t="shared" si="2"/>
        <v>14400000</v>
      </c>
      <c r="G99" s="10" t="s">
        <v>115</v>
      </c>
      <c r="H99" s="7" t="s">
        <v>17</v>
      </c>
      <c r="I99" s="7" t="s">
        <v>18</v>
      </c>
      <c r="J99" s="7" t="s">
        <v>114</v>
      </c>
      <c r="L99" s="3"/>
    </row>
    <row r="100" spans="2:12" ht="64.8" customHeight="1" x14ac:dyDescent="0.3">
      <c r="B100" s="7">
        <v>1</v>
      </c>
      <c r="C100" s="15">
        <v>6</v>
      </c>
      <c r="D100" s="16" t="s">
        <v>16</v>
      </c>
      <c r="E100" s="17">
        <v>2400000</v>
      </c>
      <c r="F100" s="34">
        <f t="shared" si="2"/>
        <v>14400000</v>
      </c>
      <c r="G100" s="10" t="s">
        <v>115</v>
      </c>
      <c r="H100" s="7" t="s">
        <v>17</v>
      </c>
      <c r="I100" s="7" t="s">
        <v>18</v>
      </c>
      <c r="J100" s="7" t="s">
        <v>114</v>
      </c>
      <c r="L100" s="3"/>
    </row>
    <row r="101" spans="2:12" ht="64.8" customHeight="1" x14ac:dyDescent="0.3">
      <c r="B101" s="7">
        <v>1</v>
      </c>
      <c r="C101" s="15">
        <v>6</v>
      </c>
      <c r="D101" s="16" t="s">
        <v>16</v>
      </c>
      <c r="E101" s="17">
        <v>2400000</v>
      </c>
      <c r="F101" s="34">
        <f t="shared" ref="F101:F158" si="3">C101*E101</f>
        <v>14400000</v>
      </c>
      <c r="G101" s="10" t="s">
        <v>115</v>
      </c>
      <c r="H101" s="7" t="s">
        <v>17</v>
      </c>
      <c r="I101" s="7" t="s">
        <v>18</v>
      </c>
      <c r="J101" s="7" t="s">
        <v>114</v>
      </c>
      <c r="L101" s="3"/>
    </row>
    <row r="102" spans="2:12" ht="64.8" customHeight="1" x14ac:dyDescent="0.3">
      <c r="B102" s="7">
        <v>1</v>
      </c>
      <c r="C102" s="15">
        <v>6</v>
      </c>
      <c r="D102" s="16" t="s">
        <v>19</v>
      </c>
      <c r="E102" s="17">
        <v>2700000</v>
      </c>
      <c r="F102" s="34">
        <f t="shared" si="3"/>
        <v>16200000</v>
      </c>
      <c r="G102" s="10" t="s">
        <v>115</v>
      </c>
      <c r="H102" s="7" t="s">
        <v>17</v>
      </c>
      <c r="I102" s="7" t="s">
        <v>18</v>
      </c>
      <c r="J102" s="7" t="s">
        <v>114</v>
      </c>
      <c r="L102" s="3"/>
    </row>
    <row r="103" spans="2:12" ht="57.6" customHeight="1" x14ac:dyDescent="0.3">
      <c r="B103" s="7">
        <v>1</v>
      </c>
      <c r="C103" s="15">
        <v>6</v>
      </c>
      <c r="D103" s="16" t="s">
        <v>20</v>
      </c>
      <c r="E103" s="18">
        <v>2400000</v>
      </c>
      <c r="F103" s="34">
        <f t="shared" si="3"/>
        <v>14400000</v>
      </c>
      <c r="G103" s="10" t="s">
        <v>115</v>
      </c>
      <c r="H103" s="7" t="s">
        <v>17</v>
      </c>
      <c r="I103" s="7" t="s">
        <v>18</v>
      </c>
      <c r="J103" s="7" t="s">
        <v>114</v>
      </c>
      <c r="L103" s="3"/>
    </row>
    <row r="104" spans="2:12" ht="57.6" customHeight="1" x14ac:dyDescent="0.3">
      <c r="B104" s="7">
        <v>1</v>
      </c>
      <c r="C104" s="15">
        <v>6</v>
      </c>
      <c r="D104" s="16" t="s">
        <v>20</v>
      </c>
      <c r="E104" s="18">
        <v>2400000</v>
      </c>
      <c r="F104" s="34">
        <f t="shared" si="3"/>
        <v>14400000</v>
      </c>
      <c r="G104" s="10" t="s">
        <v>115</v>
      </c>
      <c r="H104" s="7" t="s">
        <v>17</v>
      </c>
      <c r="I104" s="7" t="s">
        <v>18</v>
      </c>
      <c r="J104" s="7" t="s">
        <v>114</v>
      </c>
      <c r="L104" s="3"/>
    </row>
    <row r="105" spans="2:12" ht="57.6" customHeight="1" x14ac:dyDescent="0.3">
      <c r="B105" s="7">
        <v>1</v>
      </c>
      <c r="C105" s="15">
        <v>6</v>
      </c>
      <c r="D105" s="16" t="s">
        <v>20</v>
      </c>
      <c r="E105" s="18">
        <v>2400000</v>
      </c>
      <c r="F105" s="34">
        <f t="shared" si="3"/>
        <v>14400000</v>
      </c>
      <c r="G105" s="10" t="s">
        <v>115</v>
      </c>
      <c r="H105" s="7" t="s">
        <v>17</v>
      </c>
      <c r="I105" s="7" t="s">
        <v>18</v>
      </c>
      <c r="J105" s="7" t="s">
        <v>114</v>
      </c>
      <c r="L105" s="3"/>
    </row>
    <row r="106" spans="2:12" ht="57.6" customHeight="1" x14ac:dyDescent="0.3">
      <c r="B106" s="7">
        <v>1</v>
      </c>
      <c r="C106" s="15">
        <v>6</v>
      </c>
      <c r="D106" s="16" t="s">
        <v>20</v>
      </c>
      <c r="E106" s="18">
        <v>2400000</v>
      </c>
      <c r="F106" s="34">
        <f t="shared" si="3"/>
        <v>14400000</v>
      </c>
      <c r="G106" s="10" t="s">
        <v>115</v>
      </c>
      <c r="H106" s="7" t="s">
        <v>17</v>
      </c>
      <c r="I106" s="7" t="s">
        <v>18</v>
      </c>
      <c r="J106" s="7" t="s">
        <v>114</v>
      </c>
      <c r="L106" s="3"/>
    </row>
    <row r="107" spans="2:12" ht="57.6" customHeight="1" x14ac:dyDescent="0.3">
      <c r="B107" s="7">
        <v>1</v>
      </c>
      <c r="C107" s="15">
        <v>6</v>
      </c>
      <c r="D107" s="16" t="s">
        <v>20</v>
      </c>
      <c r="E107" s="18">
        <v>2400000</v>
      </c>
      <c r="F107" s="34">
        <f t="shared" si="3"/>
        <v>14400000</v>
      </c>
      <c r="G107" s="10" t="s">
        <v>115</v>
      </c>
      <c r="H107" s="7" t="s">
        <v>17</v>
      </c>
      <c r="I107" s="7" t="s">
        <v>18</v>
      </c>
      <c r="J107" s="7" t="s">
        <v>114</v>
      </c>
      <c r="L107" s="3"/>
    </row>
    <row r="108" spans="2:12" ht="57.6" customHeight="1" x14ac:dyDescent="0.3">
      <c r="B108" s="7">
        <v>1</v>
      </c>
      <c r="C108" s="15">
        <v>6</v>
      </c>
      <c r="D108" s="16" t="s">
        <v>20</v>
      </c>
      <c r="E108" s="18">
        <v>2400000</v>
      </c>
      <c r="F108" s="34">
        <f t="shared" si="3"/>
        <v>14400000</v>
      </c>
      <c r="G108" s="10" t="s">
        <v>115</v>
      </c>
      <c r="H108" s="7" t="s">
        <v>17</v>
      </c>
      <c r="I108" s="7" t="s">
        <v>18</v>
      </c>
      <c r="J108" s="7" t="s">
        <v>114</v>
      </c>
      <c r="L108" s="3"/>
    </row>
    <row r="109" spans="2:12" ht="57.6" customHeight="1" x14ac:dyDescent="0.3">
      <c r="B109" s="7">
        <v>1</v>
      </c>
      <c r="C109" s="15">
        <v>6</v>
      </c>
      <c r="D109" s="16" t="s">
        <v>20</v>
      </c>
      <c r="E109" s="18">
        <v>2400000</v>
      </c>
      <c r="F109" s="34">
        <f t="shared" si="3"/>
        <v>14400000</v>
      </c>
      <c r="G109" s="10" t="s">
        <v>115</v>
      </c>
      <c r="H109" s="7" t="s">
        <v>17</v>
      </c>
      <c r="I109" s="7" t="s">
        <v>18</v>
      </c>
      <c r="J109" s="7" t="s">
        <v>114</v>
      </c>
      <c r="L109" s="3"/>
    </row>
    <row r="110" spans="2:12" ht="57.6" customHeight="1" x14ac:dyDescent="0.3">
      <c r="B110" s="7">
        <v>1</v>
      </c>
      <c r="C110" s="15">
        <v>6</v>
      </c>
      <c r="D110" s="16" t="s">
        <v>20</v>
      </c>
      <c r="E110" s="18">
        <v>2400000</v>
      </c>
      <c r="F110" s="34">
        <f t="shared" si="3"/>
        <v>14400000</v>
      </c>
      <c r="G110" s="10" t="s">
        <v>115</v>
      </c>
      <c r="H110" s="7" t="s">
        <v>17</v>
      </c>
      <c r="I110" s="7" t="s">
        <v>18</v>
      </c>
      <c r="J110" s="7" t="s">
        <v>114</v>
      </c>
      <c r="L110" s="3"/>
    </row>
    <row r="111" spans="2:12" ht="57.6" customHeight="1" x14ac:dyDescent="0.3">
      <c r="B111" s="7">
        <v>1</v>
      </c>
      <c r="C111" s="15">
        <v>6</v>
      </c>
      <c r="D111" s="16" t="s">
        <v>20</v>
      </c>
      <c r="E111" s="18">
        <v>2400000</v>
      </c>
      <c r="F111" s="34">
        <f t="shared" si="3"/>
        <v>14400000</v>
      </c>
      <c r="G111" s="10" t="s">
        <v>115</v>
      </c>
      <c r="H111" s="7" t="s">
        <v>17</v>
      </c>
      <c r="I111" s="7" t="s">
        <v>18</v>
      </c>
      <c r="J111" s="7" t="s">
        <v>114</v>
      </c>
      <c r="L111" s="3"/>
    </row>
    <row r="112" spans="2:12" ht="57.6" customHeight="1" x14ac:dyDescent="0.3">
      <c r="B112" s="7">
        <v>1</v>
      </c>
      <c r="C112" s="15">
        <v>6</v>
      </c>
      <c r="D112" s="16" t="s">
        <v>20</v>
      </c>
      <c r="E112" s="18">
        <v>2400000</v>
      </c>
      <c r="F112" s="34">
        <f t="shared" si="3"/>
        <v>14400000</v>
      </c>
      <c r="G112" s="10" t="s">
        <v>115</v>
      </c>
      <c r="H112" s="7" t="s">
        <v>17</v>
      </c>
      <c r="I112" s="7" t="s">
        <v>18</v>
      </c>
      <c r="J112" s="7" t="s">
        <v>114</v>
      </c>
      <c r="L112" s="3"/>
    </row>
    <row r="113" spans="2:12" ht="57.6" customHeight="1" x14ac:dyDescent="0.3">
      <c r="B113" s="7">
        <v>1</v>
      </c>
      <c r="C113" s="15">
        <v>6</v>
      </c>
      <c r="D113" s="16" t="s">
        <v>21</v>
      </c>
      <c r="E113" s="18">
        <v>2400000</v>
      </c>
      <c r="F113" s="34">
        <f t="shared" si="3"/>
        <v>14400000</v>
      </c>
      <c r="G113" s="10" t="s">
        <v>115</v>
      </c>
      <c r="H113" s="7" t="s">
        <v>17</v>
      </c>
      <c r="I113" s="7" t="s">
        <v>18</v>
      </c>
      <c r="J113" s="7" t="s">
        <v>114</v>
      </c>
      <c r="L113" s="3"/>
    </row>
    <row r="114" spans="2:12" ht="57.6" customHeight="1" x14ac:dyDescent="0.3">
      <c r="B114" s="7">
        <v>1</v>
      </c>
      <c r="C114" s="15">
        <v>6</v>
      </c>
      <c r="D114" s="16" t="s">
        <v>21</v>
      </c>
      <c r="E114" s="18">
        <v>2400000</v>
      </c>
      <c r="F114" s="34">
        <f t="shared" si="3"/>
        <v>14400000</v>
      </c>
      <c r="G114" s="10" t="s">
        <v>115</v>
      </c>
      <c r="H114" s="7" t="s">
        <v>17</v>
      </c>
      <c r="I114" s="7" t="s">
        <v>18</v>
      </c>
      <c r="J114" s="7" t="s">
        <v>114</v>
      </c>
      <c r="L114" s="3"/>
    </row>
    <row r="115" spans="2:12" ht="57.6" customHeight="1" x14ac:dyDescent="0.3">
      <c r="B115" s="7">
        <v>1</v>
      </c>
      <c r="C115" s="15">
        <v>6</v>
      </c>
      <c r="D115" s="16" t="s">
        <v>21</v>
      </c>
      <c r="E115" s="18">
        <v>2400000</v>
      </c>
      <c r="F115" s="34">
        <f t="shared" si="3"/>
        <v>14400000</v>
      </c>
      <c r="G115" s="10" t="s">
        <v>115</v>
      </c>
      <c r="H115" s="7" t="s">
        <v>17</v>
      </c>
      <c r="I115" s="7" t="s">
        <v>18</v>
      </c>
      <c r="J115" s="7" t="s">
        <v>114</v>
      </c>
      <c r="L115" s="3"/>
    </row>
    <row r="116" spans="2:12" ht="57.6" customHeight="1" x14ac:dyDescent="0.3">
      <c r="B116" s="7">
        <v>1</v>
      </c>
      <c r="C116" s="15">
        <v>6</v>
      </c>
      <c r="D116" s="16" t="s">
        <v>21</v>
      </c>
      <c r="E116" s="18">
        <v>2400000</v>
      </c>
      <c r="F116" s="34">
        <f t="shared" si="3"/>
        <v>14400000</v>
      </c>
      <c r="G116" s="10" t="s">
        <v>115</v>
      </c>
      <c r="H116" s="7" t="s">
        <v>17</v>
      </c>
      <c r="I116" s="7" t="s">
        <v>18</v>
      </c>
      <c r="J116" s="7" t="s">
        <v>114</v>
      </c>
      <c r="L116" s="3"/>
    </row>
    <row r="117" spans="2:12" ht="57.6" customHeight="1" x14ac:dyDescent="0.3">
      <c r="B117" s="7">
        <v>1</v>
      </c>
      <c r="C117" s="15">
        <v>6</v>
      </c>
      <c r="D117" s="16" t="s">
        <v>21</v>
      </c>
      <c r="E117" s="18">
        <v>2400000</v>
      </c>
      <c r="F117" s="34">
        <f t="shared" si="3"/>
        <v>14400000</v>
      </c>
      <c r="G117" s="10" t="s">
        <v>115</v>
      </c>
      <c r="H117" s="7" t="s">
        <v>17</v>
      </c>
      <c r="I117" s="7" t="s">
        <v>18</v>
      </c>
      <c r="J117" s="7" t="s">
        <v>114</v>
      </c>
      <c r="L117" s="3"/>
    </row>
    <row r="118" spans="2:12" ht="57.6" customHeight="1" x14ac:dyDescent="0.3">
      <c r="B118" s="7">
        <v>1</v>
      </c>
      <c r="C118" s="15">
        <v>6</v>
      </c>
      <c r="D118" s="16" t="s">
        <v>21</v>
      </c>
      <c r="E118" s="18">
        <v>2400000</v>
      </c>
      <c r="F118" s="34">
        <f t="shared" si="3"/>
        <v>14400000</v>
      </c>
      <c r="G118" s="10" t="s">
        <v>115</v>
      </c>
      <c r="H118" s="7" t="s">
        <v>17</v>
      </c>
      <c r="I118" s="7" t="s">
        <v>18</v>
      </c>
      <c r="J118" s="7" t="s">
        <v>114</v>
      </c>
      <c r="L118" s="3"/>
    </row>
    <row r="119" spans="2:12" ht="57.6" customHeight="1" x14ac:dyDescent="0.3">
      <c r="B119" s="7">
        <v>1</v>
      </c>
      <c r="C119" s="15">
        <v>6</v>
      </c>
      <c r="D119" s="16" t="s">
        <v>21</v>
      </c>
      <c r="E119" s="18">
        <v>2400000</v>
      </c>
      <c r="F119" s="34">
        <f t="shared" si="3"/>
        <v>14400000</v>
      </c>
      <c r="G119" s="10" t="s">
        <v>115</v>
      </c>
      <c r="H119" s="7" t="s">
        <v>17</v>
      </c>
      <c r="I119" s="7" t="s">
        <v>18</v>
      </c>
      <c r="J119" s="7" t="s">
        <v>114</v>
      </c>
      <c r="L119" s="3"/>
    </row>
    <row r="120" spans="2:12" ht="57.6" customHeight="1" x14ac:dyDescent="0.3">
      <c r="B120" s="7">
        <v>1</v>
      </c>
      <c r="C120" s="15">
        <v>6</v>
      </c>
      <c r="D120" s="16" t="s">
        <v>21</v>
      </c>
      <c r="E120" s="18">
        <v>2400000</v>
      </c>
      <c r="F120" s="34">
        <f t="shared" si="3"/>
        <v>14400000</v>
      </c>
      <c r="G120" s="10" t="s">
        <v>115</v>
      </c>
      <c r="H120" s="7" t="s">
        <v>17</v>
      </c>
      <c r="I120" s="7" t="s">
        <v>18</v>
      </c>
      <c r="J120" s="7" t="s">
        <v>114</v>
      </c>
      <c r="L120" s="3"/>
    </row>
    <row r="121" spans="2:12" ht="57.6" customHeight="1" x14ac:dyDescent="0.3">
      <c r="B121" s="7">
        <v>1</v>
      </c>
      <c r="C121" s="15">
        <v>6</v>
      </c>
      <c r="D121" s="16" t="s">
        <v>21</v>
      </c>
      <c r="E121" s="18">
        <v>2400000</v>
      </c>
      <c r="F121" s="34">
        <f t="shared" si="3"/>
        <v>14400000</v>
      </c>
      <c r="G121" s="10" t="s">
        <v>115</v>
      </c>
      <c r="H121" s="7" t="s">
        <v>17</v>
      </c>
      <c r="I121" s="7" t="s">
        <v>18</v>
      </c>
      <c r="J121" s="7" t="s">
        <v>114</v>
      </c>
      <c r="L121" s="3"/>
    </row>
    <row r="122" spans="2:12" ht="57.6" customHeight="1" x14ac:dyDescent="0.3">
      <c r="B122" s="7">
        <v>1</v>
      </c>
      <c r="C122" s="15">
        <v>6</v>
      </c>
      <c r="D122" s="16" t="s">
        <v>21</v>
      </c>
      <c r="E122" s="18">
        <v>2400000</v>
      </c>
      <c r="F122" s="34">
        <f t="shared" si="3"/>
        <v>14400000</v>
      </c>
      <c r="G122" s="10" t="s">
        <v>115</v>
      </c>
      <c r="H122" s="7" t="s">
        <v>17</v>
      </c>
      <c r="I122" s="7" t="s">
        <v>18</v>
      </c>
      <c r="J122" s="7" t="s">
        <v>114</v>
      </c>
      <c r="L122" s="3"/>
    </row>
    <row r="123" spans="2:12" ht="57.6" customHeight="1" x14ac:dyDescent="0.3">
      <c r="B123" s="7">
        <v>1</v>
      </c>
      <c r="C123" s="15">
        <v>6</v>
      </c>
      <c r="D123" s="16" t="s">
        <v>21</v>
      </c>
      <c r="E123" s="18">
        <v>2400000</v>
      </c>
      <c r="F123" s="34">
        <f t="shared" si="3"/>
        <v>14400000</v>
      </c>
      <c r="G123" s="10" t="s">
        <v>115</v>
      </c>
      <c r="H123" s="7" t="s">
        <v>17</v>
      </c>
      <c r="I123" s="7" t="s">
        <v>18</v>
      </c>
      <c r="J123" s="7" t="s">
        <v>114</v>
      </c>
      <c r="L123" s="3"/>
    </row>
    <row r="124" spans="2:12" ht="57.6" customHeight="1" x14ac:dyDescent="0.3">
      <c r="B124" s="7">
        <v>1</v>
      </c>
      <c r="C124" s="15">
        <v>6</v>
      </c>
      <c r="D124" s="16" t="s">
        <v>21</v>
      </c>
      <c r="E124" s="18">
        <v>2400000</v>
      </c>
      <c r="F124" s="34">
        <f t="shared" si="3"/>
        <v>14400000</v>
      </c>
      <c r="G124" s="10" t="s">
        <v>115</v>
      </c>
      <c r="H124" s="7" t="s">
        <v>17</v>
      </c>
      <c r="I124" s="7" t="s">
        <v>18</v>
      </c>
      <c r="J124" s="7" t="s">
        <v>114</v>
      </c>
      <c r="L124" s="3"/>
    </row>
    <row r="125" spans="2:12" ht="57.6" customHeight="1" x14ac:dyDescent="0.3">
      <c r="B125" s="7">
        <v>1</v>
      </c>
      <c r="C125" s="15">
        <v>6</v>
      </c>
      <c r="D125" s="16" t="s">
        <v>21</v>
      </c>
      <c r="E125" s="18">
        <v>2400000</v>
      </c>
      <c r="F125" s="34">
        <f t="shared" si="3"/>
        <v>14400000</v>
      </c>
      <c r="G125" s="10" t="s">
        <v>115</v>
      </c>
      <c r="H125" s="7" t="s">
        <v>17</v>
      </c>
      <c r="I125" s="7" t="s">
        <v>18</v>
      </c>
      <c r="J125" s="7" t="s">
        <v>114</v>
      </c>
      <c r="L125" s="3"/>
    </row>
    <row r="126" spans="2:12" ht="57.6" customHeight="1" x14ac:dyDescent="0.3">
      <c r="B126" s="7">
        <v>1</v>
      </c>
      <c r="C126" s="15">
        <v>6</v>
      </c>
      <c r="D126" s="16" t="s">
        <v>21</v>
      </c>
      <c r="E126" s="18">
        <v>2400000</v>
      </c>
      <c r="F126" s="34">
        <f t="shared" si="3"/>
        <v>14400000</v>
      </c>
      <c r="G126" s="10" t="s">
        <v>115</v>
      </c>
      <c r="H126" s="7" t="s">
        <v>17</v>
      </c>
      <c r="I126" s="7" t="s">
        <v>18</v>
      </c>
      <c r="J126" s="7" t="s">
        <v>114</v>
      </c>
      <c r="L126" s="3"/>
    </row>
    <row r="127" spans="2:12" ht="57.6" customHeight="1" x14ac:dyDescent="0.3">
      <c r="B127" s="7">
        <v>1</v>
      </c>
      <c r="C127" s="15">
        <v>6</v>
      </c>
      <c r="D127" s="16" t="s">
        <v>21</v>
      </c>
      <c r="E127" s="18">
        <v>2400000</v>
      </c>
      <c r="F127" s="34">
        <f t="shared" si="3"/>
        <v>14400000</v>
      </c>
      <c r="G127" s="10" t="s">
        <v>115</v>
      </c>
      <c r="H127" s="7" t="s">
        <v>17</v>
      </c>
      <c r="I127" s="7" t="s">
        <v>18</v>
      </c>
      <c r="J127" s="7" t="s">
        <v>114</v>
      </c>
      <c r="L127" s="3"/>
    </row>
    <row r="128" spans="2:12" ht="57.6" customHeight="1" x14ac:dyDescent="0.3">
      <c r="B128" s="7">
        <v>1</v>
      </c>
      <c r="C128" s="15">
        <v>6</v>
      </c>
      <c r="D128" s="16" t="s">
        <v>21</v>
      </c>
      <c r="E128" s="18">
        <v>2400000</v>
      </c>
      <c r="F128" s="34">
        <f t="shared" si="3"/>
        <v>14400000</v>
      </c>
      <c r="G128" s="10" t="s">
        <v>115</v>
      </c>
      <c r="H128" s="7" t="s">
        <v>17</v>
      </c>
      <c r="I128" s="7" t="s">
        <v>18</v>
      </c>
      <c r="J128" s="7" t="s">
        <v>114</v>
      </c>
      <c r="L128" s="3"/>
    </row>
    <row r="129" spans="2:12" ht="57.6" customHeight="1" x14ac:dyDescent="0.3">
      <c r="B129" s="7">
        <v>1</v>
      </c>
      <c r="C129" s="15">
        <v>6</v>
      </c>
      <c r="D129" s="16" t="s">
        <v>21</v>
      </c>
      <c r="E129" s="18">
        <v>2400000</v>
      </c>
      <c r="F129" s="34">
        <f t="shared" si="3"/>
        <v>14400000</v>
      </c>
      <c r="G129" s="10" t="s">
        <v>115</v>
      </c>
      <c r="H129" s="7" t="s">
        <v>17</v>
      </c>
      <c r="I129" s="7" t="s">
        <v>18</v>
      </c>
      <c r="J129" s="7" t="s">
        <v>114</v>
      </c>
      <c r="L129" s="3"/>
    </row>
    <row r="130" spans="2:12" ht="57.6" customHeight="1" x14ac:dyDescent="0.3">
      <c r="B130" s="7">
        <v>1</v>
      </c>
      <c r="C130" s="15">
        <v>6</v>
      </c>
      <c r="D130" s="16" t="s">
        <v>21</v>
      </c>
      <c r="E130" s="18">
        <v>2400000</v>
      </c>
      <c r="F130" s="34">
        <f t="shared" si="3"/>
        <v>14400000</v>
      </c>
      <c r="G130" s="10" t="s">
        <v>115</v>
      </c>
      <c r="H130" s="7" t="s">
        <v>17</v>
      </c>
      <c r="I130" s="7" t="s">
        <v>18</v>
      </c>
      <c r="J130" s="7" t="s">
        <v>114</v>
      </c>
      <c r="L130" s="3"/>
    </row>
    <row r="131" spans="2:12" ht="57.6" customHeight="1" x14ac:dyDescent="0.3">
      <c r="B131" s="7">
        <v>1</v>
      </c>
      <c r="C131" s="15">
        <v>6</v>
      </c>
      <c r="D131" s="16" t="s">
        <v>21</v>
      </c>
      <c r="E131" s="18">
        <v>2400000</v>
      </c>
      <c r="F131" s="34">
        <f t="shared" si="3"/>
        <v>14400000</v>
      </c>
      <c r="G131" s="10" t="s">
        <v>115</v>
      </c>
      <c r="H131" s="7" t="s">
        <v>17</v>
      </c>
      <c r="I131" s="7" t="s">
        <v>18</v>
      </c>
      <c r="J131" s="7" t="s">
        <v>114</v>
      </c>
      <c r="L131" s="3"/>
    </row>
    <row r="132" spans="2:12" ht="57.6" customHeight="1" x14ac:dyDescent="0.3">
      <c r="B132" s="7">
        <v>1</v>
      </c>
      <c r="C132" s="15">
        <v>6</v>
      </c>
      <c r="D132" s="16" t="s">
        <v>21</v>
      </c>
      <c r="E132" s="18">
        <v>2400000</v>
      </c>
      <c r="F132" s="34">
        <f t="shared" si="3"/>
        <v>14400000</v>
      </c>
      <c r="G132" s="10" t="s">
        <v>115</v>
      </c>
      <c r="H132" s="7" t="s">
        <v>17</v>
      </c>
      <c r="I132" s="7" t="s">
        <v>18</v>
      </c>
      <c r="J132" s="7" t="s">
        <v>114</v>
      </c>
      <c r="L132" s="3"/>
    </row>
    <row r="133" spans="2:12" ht="57.6" customHeight="1" x14ac:dyDescent="0.3">
      <c r="B133" s="7">
        <v>1</v>
      </c>
      <c r="C133" s="15">
        <v>6</v>
      </c>
      <c r="D133" s="16" t="s">
        <v>21</v>
      </c>
      <c r="E133" s="18">
        <v>2400000</v>
      </c>
      <c r="F133" s="34">
        <f t="shared" si="3"/>
        <v>14400000</v>
      </c>
      <c r="G133" s="10" t="s">
        <v>115</v>
      </c>
      <c r="H133" s="7" t="s">
        <v>17</v>
      </c>
      <c r="I133" s="7" t="s">
        <v>18</v>
      </c>
      <c r="J133" s="7" t="s">
        <v>114</v>
      </c>
      <c r="L133" s="3"/>
    </row>
    <row r="134" spans="2:12" ht="57.6" customHeight="1" x14ac:dyDescent="0.3">
      <c r="B134" s="7">
        <v>1</v>
      </c>
      <c r="C134" s="15">
        <v>6</v>
      </c>
      <c r="D134" s="16" t="s">
        <v>21</v>
      </c>
      <c r="E134" s="18">
        <v>2400000</v>
      </c>
      <c r="F134" s="34">
        <f t="shared" si="3"/>
        <v>14400000</v>
      </c>
      <c r="G134" s="10" t="s">
        <v>115</v>
      </c>
      <c r="H134" s="7" t="s">
        <v>17</v>
      </c>
      <c r="I134" s="7" t="s">
        <v>18</v>
      </c>
      <c r="J134" s="7" t="s">
        <v>114</v>
      </c>
      <c r="L134" s="3"/>
    </row>
    <row r="135" spans="2:12" ht="57.6" customHeight="1" x14ac:dyDescent="0.3">
      <c r="B135" s="7">
        <v>1</v>
      </c>
      <c r="C135" s="15">
        <v>6</v>
      </c>
      <c r="D135" s="16" t="s">
        <v>21</v>
      </c>
      <c r="E135" s="18">
        <v>2400000</v>
      </c>
      <c r="F135" s="34">
        <f t="shared" si="3"/>
        <v>14400000</v>
      </c>
      <c r="G135" s="10" t="s">
        <v>115</v>
      </c>
      <c r="H135" s="7" t="s">
        <v>17</v>
      </c>
      <c r="I135" s="7" t="s">
        <v>18</v>
      </c>
      <c r="J135" s="7" t="s">
        <v>114</v>
      </c>
      <c r="L135" s="3"/>
    </row>
    <row r="136" spans="2:12" ht="57.6" customHeight="1" x14ac:dyDescent="0.3">
      <c r="B136" s="7">
        <v>1</v>
      </c>
      <c r="C136" s="15">
        <v>6</v>
      </c>
      <c r="D136" s="16" t="s">
        <v>21</v>
      </c>
      <c r="E136" s="18">
        <v>2400000</v>
      </c>
      <c r="F136" s="34">
        <f t="shared" si="3"/>
        <v>14400000</v>
      </c>
      <c r="G136" s="10" t="s">
        <v>115</v>
      </c>
      <c r="H136" s="7" t="s">
        <v>17</v>
      </c>
      <c r="I136" s="7" t="s">
        <v>18</v>
      </c>
      <c r="J136" s="7" t="s">
        <v>114</v>
      </c>
      <c r="L136" s="3"/>
    </row>
    <row r="137" spans="2:12" ht="57.6" customHeight="1" x14ac:dyDescent="0.3">
      <c r="B137" s="7">
        <v>1</v>
      </c>
      <c r="C137" s="15">
        <v>6</v>
      </c>
      <c r="D137" s="16" t="s">
        <v>21</v>
      </c>
      <c r="E137" s="18">
        <v>2400000</v>
      </c>
      <c r="F137" s="34">
        <f t="shared" si="3"/>
        <v>14400000</v>
      </c>
      <c r="G137" s="10" t="s">
        <v>115</v>
      </c>
      <c r="H137" s="7" t="s">
        <v>17</v>
      </c>
      <c r="I137" s="7" t="s">
        <v>18</v>
      </c>
      <c r="J137" s="7" t="s">
        <v>114</v>
      </c>
      <c r="L137" s="3"/>
    </row>
    <row r="138" spans="2:12" ht="57.6" customHeight="1" x14ac:dyDescent="0.3">
      <c r="B138" s="7">
        <v>1</v>
      </c>
      <c r="C138" s="15">
        <v>6</v>
      </c>
      <c r="D138" s="16" t="s">
        <v>21</v>
      </c>
      <c r="E138" s="18">
        <v>2400000</v>
      </c>
      <c r="F138" s="34">
        <f t="shared" si="3"/>
        <v>14400000</v>
      </c>
      <c r="G138" s="10" t="s">
        <v>115</v>
      </c>
      <c r="H138" s="7" t="s">
        <v>17</v>
      </c>
      <c r="I138" s="7" t="s">
        <v>18</v>
      </c>
      <c r="J138" s="7" t="s">
        <v>114</v>
      </c>
      <c r="L138" s="3"/>
    </row>
    <row r="139" spans="2:12" ht="57.6" customHeight="1" x14ac:dyDescent="0.3">
      <c r="B139" s="7">
        <v>1</v>
      </c>
      <c r="C139" s="15">
        <v>6</v>
      </c>
      <c r="D139" s="16" t="s">
        <v>21</v>
      </c>
      <c r="E139" s="18">
        <v>2400000</v>
      </c>
      <c r="F139" s="34">
        <f t="shared" si="3"/>
        <v>14400000</v>
      </c>
      <c r="G139" s="10" t="s">
        <v>115</v>
      </c>
      <c r="H139" s="7" t="s">
        <v>17</v>
      </c>
      <c r="I139" s="7" t="s">
        <v>18</v>
      </c>
      <c r="J139" s="7" t="s">
        <v>114</v>
      </c>
      <c r="L139" s="3"/>
    </row>
    <row r="140" spans="2:12" ht="57.6" customHeight="1" x14ac:dyDescent="0.3">
      <c r="B140" s="7">
        <v>1</v>
      </c>
      <c r="C140" s="15">
        <v>6</v>
      </c>
      <c r="D140" s="16" t="s">
        <v>21</v>
      </c>
      <c r="E140" s="18">
        <v>2400000</v>
      </c>
      <c r="F140" s="34">
        <f t="shared" si="3"/>
        <v>14400000</v>
      </c>
      <c r="G140" s="10" t="s">
        <v>115</v>
      </c>
      <c r="H140" s="7" t="s">
        <v>17</v>
      </c>
      <c r="I140" s="7" t="s">
        <v>18</v>
      </c>
      <c r="J140" s="7" t="s">
        <v>114</v>
      </c>
      <c r="L140" s="3"/>
    </row>
    <row r="141" spans="2:12" ht="57.6" customHeight="1" x14ac:dyDescent="0.3">
      <c r="B141" s="7">
        <v>1</v>
      </c>
      <c r="C141" s="15">
        <v>6</v>
      </c>
      <c r="D141" s="16" t="s">
        <v>21</v>
      </c>
      <c r="E141" s="18">
        <v>2400000</v>
      </c>
      <c r="F141" s="34">
        <f t="shared" si="3"/>
        <v>14400000</v>
      </c>
      <c r="G141" s="10" t="s">
        <v>115</v>
      </c>
      <c r="H141" s="7" t="s">
        <v>17</v>
      </c>
      <c r="I141" s="7" t="s">
        <v>18</v>
      </c>
      <c r="J141" s="7" t="s">
        <v>114</v>
      </c>
      <c r="L141" s="3"/>
    </row>
    <row r="142" spans="2:12" ht="57.6" customHeight="1" x14ac:dyDescent="0.3">
      <c r="B142" s="7">
        <v>1</v>
      </c>
      <c r="C142" s="15">
        <v>6</v>
      </c>
      <c r="D142" s="16" t="s">
        <v>21</v>
      </c>
      <c r="E142" s="18">
        <v>2400000</v>
      </c>
      <c r="F142" s="34">
        <f t="shared" si="3"/>
        <v>14400000</v>
      </c>
      <c r="G142" s="10" t="s">
        <v>115</v>
      </c>
      <c r="H142" s="7" t="s">
        <v>17</v>
      </c>
      <c r="I142" s="7" t="s">
        <v>18</v>
      </c>
      <c r="J142" s="7" t="s">
        <v>114</v>
      </c>
      <c r="L142" s="3"/>
    </row>
    <row r="143" spans="2:12" ht="52.2" customHeight="1" x14ac:dyDescent="0.3">
      <c r="B143" s="7">
        <v>1</v>
      </c>
      <c r="C143" s="15">
        <v>5</v>
      </c>
      <c r="D143" s="16" t="s">
        <v>270</v>
      </c>
      <c r="E143" s="18">
        <v>2880000</v>
      </c>
      <c r="F143" s="34">
        <f t="shared" si="3"/>
        <v>14400000</v>
      </c>
      <c r="G143" s="10" t="s">
        <v>115</v>
      </c>
      <c r="H143" s="7" t="s">
        <v>17</v>
      </c>
      <c r="I143" s="7" t="s">
        <v>18</v>
      </c>
      <c r="J143" s="7" t="s">
        <v>114</v>
      </c>
      <c r="L143" s="3"/>
    </row>
    <row r="144" spans="2:12" ht="64.8" customHeight="1" x14ac:dyDescent="0.3">
      <c r="B144" s="7">
        <v>1</v>
      </c>
      <c r="C144" s="15">
        <v>6</v>
      </c>
      <c r="D144" s="16" t="s">
        <v>22</v>
      </c>
      <c r="E144" s="18">
        <v>2800000</v>
      </c>
      <c r="F144" s="34">
        <f t="shared" si="3"/>
        <v>16800000</v>
      </c>
      <c r="G144" s="10" t="s">
        <v>115</v>
      </c>
      <c r="H144" s="7" t="s">
        <v>17</v>
      </c>
      <c r="I144" s="7" t="s">
        <v>18</v>
      </c>
      <c r="J144" s="7" t="s">
        <v>114</v>
      </c>
      <c r="L144" s="3"/>
    </row>
    <row r="145" spans="2:12" ht="64.8" customHeight="1" x14ac:dyDescent="0.3">
      <c r="B145" s="7">
        <v>1</v>
      </c>
      <c r="C145" s="15">
        <v>6</v>
      </c>
      <c r="D145" s="16" t="s">
        <v>23</v>
      </c>
      <c r="E145" s="19">
        <v>2800000</v>
      </c>
      <c r="F145" s="34">
        <f t="shared" si="3"/>
        <v>16800000</v>
      </c>
      <c r="G145" s="10" t="s">
        <v>115</v>
      </c>
      <c r="H145" s="7" t="s">
        <v>17</v>
      </c>
      <c r="I145" s="7" t="s">
        <v>18</v>
      </c>
      <c r="J145" s="7" t="s">
        <v>114</v>
      </c>
      <c r="L145" s="3"/>
    </row>
    <row r="146" spans="2:12" ht="64.8" customHeight="1" x14ac:dyDescent="0.3">
      <c r="B146" s="7">
        <v>1</v>
      </c>
      <c r="C146" s="15">
        <v>6</v>
      </c>
      <c r="D146" s="16" t="s">
        <v>23</v>
      </c>
      <c r="E146" s="19">
        <v>2800000</v>
      </c>
      <c r="F146" s="34">
        <f t="shared" si="3"/>
        <v>16800000</v>
      </c>
      <c r="G146" s="10" t="s">
        <v>115</v>
      </c>
      <c r="H146" s="7" t="s">
        <v>17</v>
      </c>
      <c r="I146" s="7" t="s">
        <v>18</v>
      </c>
      <c r="J146" s="7" t="s">
        <v>114</v>
      </c>
      <c r="L146" s="3"/>
    </row>
    <row r="147" spans="2:12" ht="64.8" customHeight="1" x14ac:dyDescent="0.3">
      <c r="B147" s="7">
        <v>1</v>
      </c>
      <c r="C147" s="15">
        <v>6</v>
      </c>
      <c r="D147" s="16" t="s">
        <v>23</v>
      </c>
      <c r="E147" s="19">
        <v>2800000</v>
      </c>
      <c r="F147" s="34">
        <f t="shared" si="3"/>
        <v>16800000</v>
      </c>
      <c r="G147" s="10" t="s">
        <v>115</v>
      </c>
      <c r="H147" s="7" t="s">
        <v>17</v>
      </c>
      <c r="I147" s="7" t="s">
        <v>18</v>
      </c>
      <c r="J147" s="7" t="s">
        <v>114</v>
      </c>
      <c r="L147" s="3"/>
    </row>
    <row r="148" spans="2:12" ht="64.8" customHeight="1" x14ac:dyDescent="0.3">
      <c r="B148" s="7">
        <v>1</v>
      </c>
      <c r="C148" s="15">
        <v>6</v>
      </c>
      <c r="D148" s="16" t="s">
        <v>23</v>
      </c>
      <c r="E148" s="19">
        <v>2800000</v>
      </c>
      <c r="F148" s="34">
        <f t="shared" si="3"/>
        <v>16800000</v>
      </c>
      <c r="G148" s="10" t="s">
        <v>115</v>
      </c>
      <c r="H148" s="7" t="s">
        <v>17</v>
      </c>
      <c r="I148" s="7" t="s">
        <v>18</v>
      </c>
      <c r="J148" s="7" t="s">
        <v>114</v>
      </c>
      <c r="L148" s="3"/>
    </row>
    <row r="149" spans="2:12" ht="64.8" customHeight="1" x14ac:dyDescent="0.3">
      <c r="B149" s="7">
        <v>1</v>
      </c>
      <c r="C149" s="15">
        <v>6</v>
      </c>
      <c r="D149" s="16" t="s">
        <v>24</v>
      </c>
      <c r="E149" s="19">
        <v>2500000</v>
      </c>
      <c r="F149" s="34">
        <f t="shared" si="3"/>
        <v>15000000</v>
      </c>
      <c r="G149" s="10" t="s">
        <v>115</v>
      </c>
      <c r="H149" s="7" t="s">
        <v>17</v>
      </c>
      <c r="I149" s="7" t="s">
        <v>18</v>
      </c>
      <c r="J149" s="7" t="s">
        <v>114</v>
      </c>
      <c r="L149" s="3"/>
    </row>
    <row r="150" spans="2:12" ht="64.8" customHeight="1" x14ac:dyDescent="0.3">
      <c r="B150" s="7">
        <v>1</v>
      </c>
      <c r="C150" s="15">
        <v>6</v>
      </c>
      <c r="D150" s="16" t="s">
        <v>24</v>
      </c>
      <c r="E150" s="19">
        <v>2500000</v>
      </c>
      <c r="F150" s="34">
        <f t="shared" si="3"/>
        <v>15000000</v>
      </c>
      <c r="G150" s="10" t="s">
        <v>115</v>
      </c>
      <c r="H150" s="7" t="s">
        <v>17</v>
      </c>
      <c r="I150" s="7" t="s">
        <v>18</v>
      </c>
      <c r="J150" s="7" t="s">
        <v>114</v>
      </c>
      <c r="L150" s="3"/>
    </row>
    <row r="151" spans="2:12" ht="64.8" customHeight="1" x14ac:dyDescent="0.3">
      <c r="B151" s="7">
        <v>1</v>
      </c>
      <c r="C151" s="15">
        <v>6</v>
      </c>
      <c r="D151" s="16" t="s">
        <v>24</v>
      </c>
      <c r="E151" s="19">
        <v>2500000</v>
      </c>
      <c r="F151" s="34">
        <f t="shared" si="3"/>
        <v>15000000</v>
      </c>
      <c r="G151" s="10" t="s">
        <v>115</v>
      </c>
      <c r="H151" s="7" t="s">
        <v>17</v>
      </c>
      <c r="I151" s="7" t="s">
        <v>18</v>
      </c>
      <c r="J151" s="7" t="s">
        <v>114</v>
      </c>
      <c r="L151" s="3"/>
    </row>
    <row r="152" spans="2:12" ht="64.8" customHeight="1" x14ac:dyDescent="0.3">
      <c r="B152" s="7">
        <v>1</v>
      </c>
      <c r="C152" s="15">
        <v>6</v>
      </c>
      <c r="D152" s="16" t="s">
        <v>24</v>
      </c>
      <c r="E152" s="19">
        <v>2500000</v>
      </c>
      <c r="F152" s="34">
        <f t="shared" si="3"/>
        <v>15000000</v>
      </c>
      <c r="G152" s="10" t="s">
        <v>115</v>
      </c>
      <c r="H152" s="7" t="s">
        <v>17</v>
      </c>
      <c r="I152" s="7" t="s">
        <v>18</v>
      </c>
      <c r="J152" s="7" t="s">
        <v>114</v>
      </c>
      <c r="L152" s="3"/>
    </row>
    <row r="153" spans="2:12" ht="64.8" customHeight="1" x14ac:dyDescent="0.3">
      <c r="B153" s="7">
        <v>1</v>
      </c>
      <c r="C153" s="15">
        <v>6</v>
      </c>
      <c r="D153" s="16" t="s">
        <v>24</v>
      </c>
      <c r="E153" s="19">
        <v>2500000</v>
      </c>
      <c r="F153" s="34">
        <f t="shared" si="3"/>
        <v>15000000</v>
      </c>
      <c r="G153" s="10" t="s">
        <v>115</v>
      </c>
      <c r="H153" s="7" t="s">
        <v>17</v>
      </c>
      <c r="I153" s="7" t="s">
        <v>18</v>
      </c>
      <c r="J153" s="7" t="s">
        <v>114</v>
      </c>
      <c r="L153" s="3"/>
    </row>
    <row r="154" spans="2:12" ht="64.8" customHeight="1" x14ac:dyDescent="0.3">
      <c r="B154" s="7">
        <v>1</v>
      </c>
      <c r="C154" s="15">
        <v>6</v>
      </c>
      <c r="D154" s="16" t="s">
        <v>24</v>
      </c>
      <c r="E154" s="19">
        <v>2500000</v>
      </c>
      <c r="F154" s="34">
        <f t="shared" si="3"/>
        <v>15000000</v>
      </c>
      <c r="G154" s="10" t="s">
        <v>115</v>
      </c>
      <c r="H154" s="7" t="s">
        <v>17</v>
      </c>
      <c r="I154" s="7" t="s">
        <v>18</v>
      </c>
      <c r="J154" s="7" t="s">
        <v>114</v>
      </c>
      <c r="L154" s="3"/>
    </row>
    <row r="155" spans="2:12" ht="64.8" customHeight="1" x14ac:dyDescent="0.3">
      <c r="B155" s="7">
        <v>1</v>
      </c>
      <c r="C155" s="15">
        <v>6</v>
      </c>
      <c r="D155" s="16" t="s">
        <v>25</v>
      </c>
      <c r="E155" s="19">
        <v>3500000</v>
      </c>
      <c r="F155" s="34">
        <f t="shared" si="3"/>
        <v>21000000</v>
      </c>
      <c r="G155" s="10" t="s">
        <v>115</v>
      </c>
      <c r="H155" s="7" t="s">
        <v>17</v>
      </c>
      <c r="I155" s="7" t="s">
        <v>18</v>
      </c>
      <c r="J155" s="7" t="s">
        <v>114</v>
      </c>
      <c r="L155" s="3"/>
    </row>
    <row r="156" spans="2:12" ht="64.8" customHeight="1" x14ac:dyDescent="0.3">
      <c r="B156" s="7">
        <v>1</v>
      </c>
      <c r="C156" s="15">
        <v>6</v>
      </c>
      <c r="D156" s="16" t="s">
        <v>26</v>
      </c>
      <c r="E156" s="19">
        <v>4000000</v>
      </c>
      <c r="F156" s="34">
        <f t="shared" si="3"/>
        <v>24000000</v>
      </c>
      <c r="G156" s="10" t="s">
        <v>115</v>
      </c>
      <c r="H156" s="7" t="s">
        <v>17</v>
      </c>
      <c r="I156" s="7" t="s">
        <v>18</v>
      </c>
      <c r="J156" s="7" t="s">
        <v>114</v>
      </c>
      <c r="L156" s="3"/>
    </row>
    <row r="157" spans="2:12" ht="78" customHeight="1" x14ac:dyDescent="0.3">
      <c r="B157" s="7">
        <v>1</v>
      </c>
      <c r="C157" s="20">
        <v>6</v>
      </c>
      <c r="D157" s="16" t="s">
        <v>27</v>
      </c>
      <c r="E157" s="19">
        <v>2600000</v>
      </c>
      <c r="F157" s="34">
        <f t="shared" si="3"/>
        <v>15600000</v>
      </c>
      <c r="G157" s="10" t="s">
        <v>115</v>
      </c>
      <c r="H157" s="7" t="s">
        <v>17</v>
      </c>
      <c r="I157" s="7" t="s">
        <v>18</v>
      </c>
      <c r="J157" s="7" t="s">
        <v>114</v>
      </c>
      <c r="L157" s="3"/>
    </row>
    <row r="158" spans="2:12" ht="78" customHeight="1" x14ac:dyDescent="0.3">
      <c r="B158" s="7">
        <v>1</v>
      </c>
      <c r="C158" s="15">
        <v>5</v>
      </c>
      <c r="D158" s="16" t="s">
        <v>28</v>
      </c>
      <c r="E158" s="19">
        <v>3000000</v>
      </c>
      <c r="F158" s="34">
        <f t="shared" si="3"/>
        <v>15000000</v>
      </c>
      <c r="G158" s="10" t="s">
        <v>116</v>
      </c>
      <c r="H158" s="7" t="s">
        <v>17</v>
      </c>
      <c r="I158" s="7" t="s">
        <v>18</v>
      </c>
      <c r="J158" s="7" t="s">
        <v>114</v>
      </c>
      <c r="L158" s="3"/>
    </row>
    <row r="159" spans="2:12" ht="78" customHeight="1" x14ac:dyDescent="0.3">
      <c r="B159" s="7">
        <v>1</v>
      </c>
      <c r="C159" s="15">
        <v>6</v>
      </c>
      <c r="D159" s="16" t="s">
        <v>29</v>
      </c>
      <c r="E159" s="19">
        <v>18516300</v>
      </c>
      <c r="F159" s="19">
        <f>18516300</f>
        <v>18516300</v>
      </c>
      <c r="G159" s="16" t="s">
        <v>117</v>
      </c>
      <c r="H159" s="7" t="s">
        <v>30</v>
      </c>
      <c r="I159" s="7" t="s">
        <v>31</v>
      </c>
      <c r="J159" s="7" t="s">
        <v>114</v>
      </c>
      <c r="L159" s="3"/>
    </row>
    <row r="160" spans="2:12" ht="78" customHeight="1" x14ac:dyDescent="0.3">
      <c r="B160" s="7">
        <v>1</v>
      </c>
      <c r="C160" s="15">
        <v>10</v>
      </c>
      <c r="D160" s="16" t="s">
        <v>32</v>
      </c>
      <c r="E160" s="19">
        <v>20000000</v>
      </c>
      <c r="F160" s="19">
        <f>20000000</f>
        <v>20000000</v>
      </c>
      <c r="G160" s="16" t="s">
        <v>118</v>
      </c>
      <c r="H160" s="7" t="s">
        <v>30</v>
      </c>
      <c r="I160" s="7" t="s">
        <v>31</v>
      </c>
      <c r="J160" s="7" t="s">
        <v>114</v>
      </c>
      <c r="L160" s="3"/>
    </row>
    <row r="161" spans="2:12" ht="78" customHeight="1" x14ac:dyDescent="0.3">
      <c r="B161" s="7">
        <v>1</v>
      </c>
      <c r="C161" s="15">
        <v>10</v>
      </c>
      <c r="D161" s="16" t="s">
        <v>33</v>
      </c>
      <c r="E161" s="19">
        <v>221141850</v>
      </c>
      <c r="F161" s="45">
        <f>221141850</f>
        <v>221141850</v>
      </c>
      <c r="G161" s="21" t="s">
        <v>119</v>
      </c>
      <c r="H161" s="7" t="s">
        <v>34</v>
      </c>
      <c r="I161" s="7" t="s">
        <v>35</v>
      </c>
      <c r="J161" s="7" t="s">
        <v>114</v>
      </c>
      <c r="L161" s="5"/>
    </row>
    <row r="162" spans="2:12" ht="48.6" customHeight="1" x14ac:dyDescent="0.3">
      <c r="B162" s="7">
        <v>1</v>
      </c>
      <c r="C162" s="15">
        <v>10</v>
      </c>
      <c r="D162" s="16" t="s">
        <v>36</v>
      </c>
      <c r="E162" s="19">
        <v>164641850</v>
      </c>
      <c r="F162" s="19">
        <f>164641850</f>
        <v>164641850</v>
      </c>
      <c r="G162" s="21" t="s">
        <v>119</v>
      </c>
      <c r="H162" s="7" t="s">
        <v>37</v>
      </c>
      <c r="I162" s="7" t="s">
        <v>38</v>
      </c>
      <c r="J162" s="7" t="s">
        <v>114</v>
      </c>
      <c r="L162" s="5"/>
    </row>
    <row r="163" spans="2:12" ht="48.6" customHeight="1" x14ac:dyDescent="0.3">
      <c r="B163" s="23">
        <v>1</v>
      </c>
      <c r="C163" s="27">
        <v>9</v>
      </c>
      <c r="D163" s="22" t="s">
        <v>133</v>
      </c>
      <c r="E163" s="36">
        <v>2700000</v>
      </c>
      <c r="F163" s="34">
        <f>C163*E163</f>
        <v>24300000</v>
      </c>
      <c r="G163" s="16" t="s">
        <v>9</v>
      </c>
      <c r="H163" s="7" t="s">
        <v>121</v>
      </c>
      <c r="I163" s="23" t="s">
        <v>48</v>
      </c>
      <c r="J163" s="23" t="s">
        <v>14</v>
      </c>
      <c r="L163" s="3"/>
    </row>
    <row r="164" spans="2:12" ht="48.6" customHeight="1" x14ac:dyDescent="0.3">
      <c r="B164" s="26">
        <v>1</v>
      </c>
      <c r="C164" s="27">
        <v>9</v>
      </c>
      <c r="D164" s="22" t="s">
        <v>133</v>
      </c>
      <c r="E164" s="36">
        <v>2700000</v>
      </c>
      <c r="F164" s="34">
        <f t="shared" ref="F164:F194" si="4">C164*E164</f>
        <v>24300000</v>
      </c>
      <c r="G164" s="16" t="s">
        <v>9</v>
      </c>
      <c r="H164" s="7" t="s">
        <v>121</v>
      </c>
      <c r="I164" s="23" t="s">
        <v>48</v>
      </c>
      <c r="J164" s="48" t="s">
        <v>14</v>
      </c>
      <c r="L164" s="3"/>
    </row>
    <row r="165" spans="2:12" ht="58.2" customHeight="1" x14ac:dyDescent="0.3">
      <c r="B165" s="26">
        <v>1</v>
      </c>
      <c r="C165" s="27">
        <v>7</v>
      </c>
      <c r="D165" s="24" t="s">
        <v>134</v>
      </c>
      <c r="E165" s="36">
        <v>2304000</v>
      </c>
      <c r="F165" s="34">
        <f t="shared" si="4"/>
        <v>16128000</v>
      </c>
      <c r="G165" s="16" t="s">
        <v>9</v>
      </c>
      <c r="H165" s="7" t="s">
        <v>121</v>
      </c>
      <c r="I165" s="23" t="s">
        <v>49</v>
      </c>
      <c r="J165" s="48" t="s">
        <v>14</v>
      </c>
    </row>
    <row r="166" spans="2:12" ht="55.2" customHeight="1" x14ac:dyDescent="0.3">
      <c r="B166" s="26">
        <v>1</v>
      </c>
      <c r="C166" s="27">
        <v>7</v>
      </c>
      <c r="D166" s="24" t="s">
        <v>135</v>
      </c>
      <c r="E166" s="36">
        <v>2304000</v>
      </c>
      <c r="F166" s="34">
        <f t="shared" si="4"/>
        <v>16128000</v>
      </c>
      <c r="G166" s="16" t="s">
        <v>9</v>
      </c>
      <c r="H166" s="7" t="s">
        <v>121</v>
      </c>
      <c r="I166" s="23" t="s">
        <v>49</v>
      </c>
      <c r="J166" s="48" t="s">
        <v>14</v>
      </c>
    </row>
    <row r="167" spans="2:12" ht="55.2" customHeight="1" x14ac:dyDescent="0.3">
      <c r="B167" s="26">
        <v>1</v>
      </c>
      <c r="C167" s="27">
        <v>7</v>
      </c>
      <c r="D167" s="24" t="s">
        <v>136</v>
      </c>
      <c r="E167" s="36">
        <v>2304000</v>
      </c>
      <c r="F167" s="34">
        <f t="shared" si="4"/>
        <v>16128000</v>
      </c>
      <c r="G167" s="16" t="s">
        <v>9</v>
      </c>
      <c r="H167" s="7" t="s">
        <v>121</v>
      </c>
      <c r="I167" s="23" t="s">
        <v>49</v>
      </c>
      <c r="J167" s="48" t="s">
        <v>14</v>
      </c>
    </row>
    <row r="168" spans="2:12" ht="55.2" customHeight="1" x14ac:dyDescent="0.3">
      <c r="B168" s="26">
        <v>1</v>
      </c>
      <c r="C168" s="27">
        <v>7</v>
      </c>
      <c r="D168" s="24" t="s">
        <v>137</v>
      </c>
      <c r="E168" s="36">
        <v>2304000</v>
      </c>
      <c r="F168" s="34">
        <f t="shared" si="4"/>
        <v>16128000</v>
      </c>
      <c r="G168" s="16" t="s">
        <v>9</v>
      </c>
      <c r="H168" s="7" t="s">
        <v>121</v>
      </c>
      <c r="I168" s="23" t="s">
        <v>49</v>
      </c>
      <c r="J168" s="48" t="s">
        <v>14</v>
      </c>
    </row>
    <row r="169" spans="2:12" ht="55.2" customHeight="1" x14ac:dyDescent="0.3">
      <c r="B169" s="23">
        <v>1</v>
      </c>
      <c r="C169" s="27">
        <v>7</v>
      </c>
      <c r="D169" s="24" t="s">
        <v>138</v>
      </c>
      <c r="E169" s="36">
        <v>2304000</v>
      </c>
      <c r="F169" s="34">
        <f t="shared" si="4"/>
        <v>16128000</v>
      </c>
      <c r="G169" s="16" t="s">
        <v>9</v>
      </c>
      <c r="H169" s="7" t="s">
        <v>121</v>
      </c>
      <c r="I169" s="23" t="s">
        <v>49</v>
      </c>
      <c r="J169" s="48" t="s">
        <v>14</v>
      </c>
    </row>
    <row r="170" spans="2:12" ht="55.2" customHeight="1" x14ac:dyDescent="0.3">
      <c r="B170" s="26">
        <v>1</v>
      </c>
      <c r="C170" s="27">
        <v>7</v>
      </c>
      <c r="D170" s="24" t="s">
        <v>139</v>
      </c>
      <c r="E170" s="36">
        <v>2304000</v>
      </c>
      <c r="F170" s="34">
        <f t="shared" si="4"/>
        <v>16128000</v>
      </c>
      <c r="G170" s="16" t="s">
        <v>9</v>
      </c>
      <c r="H170" s="7" t="s">
        <v>121</v>
      </c>
      <c r="I170" s="23" t="s">
        <v>49</v>
      </c>
      <c r="J170" s="48" t="s">
        <v>14</v>
      </c>
    </row>
    <row r="171" spans="2:12" ht="55.2" customHeight="1" x14ac:dyDescent="0.3">
      <c r="B171" s="26">
        <v>1</v>
      </c>
      <c r="C171" s="27">
        <v>7</v>
      </c>
      <c r="D171" s="24" t="s">
        <v>140</v>
      </c>
      <c r="E171" s="36">
        <v>2304000</v>
      </c>
      <c r="F171" s="34">
        <f t="shared" si="4"/>
        <v>16128000</v>
      </c>
      <c r="G171" s="16" t="s">
        <v>9</v>
      </c>
      <c r="H171" s="7" t="s">
        <v>121</v>
      </c>
      <c r="I171" s="23" t="s">
        <v>49</v>
      </c>
      <c r="J171" s="48" t="s">
        <v>14</v>
      </c>
    </row>
    <row r="172" spans="2:12" ht="59.4" customHeight="1" x14ac:dyDescent="0.3">
      <c r="B172" s="26">
        <v>1</v>
      </c>
      <c r="C172" s="27">
        <v>7</v>
      </c>
      <c r="D172" s="24" t="s">
        <v>141</v>
      </c>
      <c r="E172" s="36">
        <v>2304000</v>
      </c>
      <c r="F172" s="34">
        <f t="shared" si="4"/>
        <v>16128000</v>
      </c>
      <c r="G172" s="16" t="s">
        <v>9</v>
      </c>
      <c r="H172" s="7" t="s">
        <v>121</v>
      </c>
      <c r="I172" s="23" t="s">
        <v>49</v>
      </c>
      <c r="J172" s="48" t="s">
        <v>14</v>
      </c>
    </row>
    <row r="173" spans="2:12" ht="59.4" customHeight="1" x14ac:dyDescent="0.3">
      <c r="B173" s="26">
        <v>1</v>
      </c>
      <c r="C173" s="27">
        <v>7</v>
      </c>
      <c r="D173" s="24" t="s">
        <v>142</v>
      </c>
      <c r="E173" s="36">
        <v>2304000</v>
      </c>
      <c r="F173" s="34">
        <f t="shared" si="4"/>
        <v>16128000</v>
      </c>
      <c r="G173" s="16" t="s">
        <v>9</v>
      </c>
      <c r="H173" s="7" t="s">
        <v>121</v>
      </c>
      <c r="I173" s="23" t="s">
        <v>49</v>
      </c>
      <c r="J173" s="48" t="s">
        <v>14</v>
      </c>
    </row>
    <row r="174" spans="2:12" ht="59.4" customHeight="1" x14ac:dyDescent="0.3">
      <c r="B174" s="26">
        <v>1</v>
      </c>
      <c r="C174" s="27">
        <v>7</v>
      </c>
      <c r="D174" s="24" t="s">
        <v>143</v>
      </c>
      <c r="E174" s="36">
        <v>2304000</v>
      </c>
      <c r="F174" s="34">
        <f t="shared" si="4"/>
        <v>16128000</v>
      </c>
      <c r="G174" s="16" t="s">
        <v>9</v>
      </c>
      <c r="H174" s="7" t="s">
        <v>121</v>
      </c>
      <c r="I174" s="23" t="s">
        <v>49</v>
      </c>
      <c r="J174" s="48" t="s">
        <v>14</v>
      </c>
    </row>
    <row r="175" spans="2:12" ht="59.4" customHeight="1" x14ac:dyDescent="0.3">
      <c r="B175" s="23">
        <v>1</v>
      </c>
      <c r="C175" s="27">
        <v>7</v>
      </c>
      <c r="D175" s="24" t="s">
        <v>144</v>
      </c>
      <c r="E175" s="36">
        <v>2304000</v>
      </c>
      <c r="F175" s="34">
        <f t="shared" si="4"/>
        <v>16128000</v>
      </c>
      <c r="G175" s="16" t="s">
        <v>9</v>
      </c>
      <c r="H175" s="7" t="s">
        <v>121</v>
      </c>
      <c r="I175" s="23" t="s">
        <v>49</v>
      </c>
      <c r="J175" s="48" t="s">
        <v>14</v>
      </c>
    </row>
    <row r="176" spans="2:12" ht="59.4" customHeight="1" x14ac:dyDescent="0.3">
      <c r="B176" s="26">
        <v>1</v>
      </c>
      <c r="C176" s="27">
        <v>7</v>
      </c>
      <c r="D176" s="24" t="s">
        <v>145</v>
      </c>
      <c r="E176" s="36">
        <v>2304000</v>
      </c>
      <c r="F176" s="34">
        <f t="shared" si="4"/>
        <v>16128000</v>
      </c>
      <c r="G176" s="16" t="s">
        <v>9</v>
      </c>
      <c r="H176" s="7" t="s">
        <v>121</v>
      </c>
      <c r="I176" s="23" t="s">
        <v>49</v>
      </c>
      <c r="J176" s="48" t="s">
        <v>14</v>
      </c>
    </row>
    <row r="177" spans="2:10" ht="59.4" customHeight="1" x14ac:dyDescent="0.3">
      <c r="B177" s="26">
        <v>1</v>
      </c>
      <c r="C177" s="27">
        <v>7</v>
      </c>
      <c r="D177" s="24" t="s">
        <v>146</v>
      </c>
      <c r="E177" s="36">
        <v>2304000</v>
      </c>
      <c r="F177" s="34">
        <f t="shared" si="4"/>
        <v>16128000</v>
      </c>
      <c r="G177" s="16" t="s">
        <v>9</v>
      </c>
      <c r="H177" s="7" t="s">
        <v>121</v>
      </c>
      <c r="I177" s="23" t="s">
        <v>49</v>
      </c>
      <c r="J177" s="48" t="s">
        <v>14</v>
      </c>
    </row>
    <row r="178" spans="2:10" ht="59.4" customHeight="1" x14ac:dyDescent="0.3">
      <c r="B178" s="26">
        <v>1</v>
      </c>
      <c r="C178" s="27">
        <v>7</v>
      </c>
      <c r="D178" s="24" t="s">
        <v>147</v>
      </c>
      <c r="E178" s="36">
        <v>2304000</v>
      </c>
      <c r="F178" s="34">
        <f t="shared" si="4"/>
        <v>16128000</v>
      </c>
      <c r="G178" s="16" t="s">
        <v>9</v>
      </c>
      <c r="H178" s="7" t="s">
        <v>121</v>
      </c>
      <c r="I178" s="23" t="s">
        <v>50</v>
      </c>
      <c r="J178" s="48" t="s">
        <v>14</v>
      </c>
    </row>
    <row r="179" spans="2:10" ht="59.4" customHeight="1" x14ac:dyDescent="0.3">
      <c r="B179" s="26">
        <v>1</v>
      </c>
      <c r="C179" s="27">
        <v>7</v>
      </c>
      <c r="D179" s="24" t="s">
        <v>148</v>
      </c>
      <c r="E179" s="36">
        <v>2304000</v>
      </c>
      <c r="F179" s="34">
        <f t="shared" si="4"/>
        <v>16128000</v>
      </c>
      <c r="G179" s="16" t="s">
        <v>9</v>
      </c>
      <c r="H179" s="7" t="s">
        <v>121</v>
      </c>
      <c r="I179" s="23" t="s">
        <v>50</v>
      </c>
      <c r="J179" s="48" t="s">
        <v>14</v>
      </c>
    </row>
    <row r="180" spans="2:10" ht="59.4" customHeight="1" x14ac:dyDescent="0.3">
      <c r="B180" s="26">
        <v>1</v>
      </c>
      <c r="C180" s="27">
        <v>7</v>
      </c>
      <c r="D180" s="24" t="s">
        <v>149</v>
      </c>
      <c r="E180" s="36">
        <v>2304000</v>
      </c>
      <c r="F180" s="34">
        <f t="shared" si="4"/>
        <v>16128000</v>
      </c>
      <c r="G180" s="16" t="s">
        <v>9</v>
      </c>
      <c r="H180" s="7" t="s">
        <v>121</v>
      </c>
      <c r="I180" s="23" t="s">
        <v>50</v>
      </c>
      <c r="J180" s="48" t="s">
        <v>14</v>
      </c>
    </row>
    <row r="181" spans="2:10" ht="59.4" customHeight="1" x14ac:dyDescent="0.3">
      <c r="B181" s="23">
        <v>1</v>
      </c>
      <c r="C181" s="27">
        <v>7</v>
      </c>
      <c r="D181" s="24" t="s">
        <v>150</v>
      </c>
      <c r="E181" s="36">
        <v>2304000</v>
      </c>
      <c r="F181" s="34">
        <f t="shared" si="4"/>
        <v>16128000</v>
      </c>
      <c r="G181" s="16" t="s">
        <v>9</v>
      </c>
      <c r="H181" s="7" t="s">
        <v>121</v>
      </c>
      <c r="I181" s="23" t="s">
        <v>50</v>
      </c>
      <c r="J181" s="48" t="s">
        <v>14</v>
      </c>
    </row>
    <row r="182" spans="2:10" ht="59.4" customHeight="1" x14ac:dyDescent="0.3">
      <c r="B182" s="26">
        <v>1</v>
      </c>
      <c r="C182" s="27">
        <v>7</v>
      </c>
      <c r="D182" s="24" t="s">
        <v>151</v>
      </c>
      <c r="E182" s="36">
        <v>2304000</v>
      </c>
      <c r="F182" s="34">
        <f t="shared" si="4"/>
        <v>16128000</v>
      </c>
      <c r="G182" s="16" t="s">
        <v>9</v>
      </c>
      <c r="H182" s="7" t="s">
        <v>121</v>
      </c>
      <c r="I182" s="23" t="s">
        <v>50</v>
      </c>
      <c r="J182" s="48" t="s">
        <v>14</v>
      </c>
    </row>
    <row r="183" spans="2:10" ht="59.4" customHeight="1" x14ac:dyDescent="0.3">
      <c r="B183" s="26">
        <v>1</v>
      </c>
      <c r="C183" s="27">
        <v>7</v>
      </c>
      <c r="D183" s="24" t="s">
        <v>152</v>
      </c>
      <c r="E183" s="36">
        <v>2304000</v>
      </c>
      <c r="F183" s="34">
        <f t="shared" si="4"/>
        <v>16128000</v>
      </c>
      <c r="G183" s="16" t="s">
        <v>9</v>
      </c>
      <c r="H183" s="7" t="s">
        <v>121</v>
      </c>
      <c r="I183" s="23" t="s">
        <v>50</v>
      </c>
      <c r="J183" s="48" t="s">
        <v>14</v>
      </c>
    </row>
    <row r="184" spans="2:10" ht="59.4" customHeight="1" x14ac:dyDescent="0.3">
      <c r="B184" s="26">
        <v>1</v>
      </c>
      <c r="C184" s="27">
        <v>7</v>
      </c>
      <c r="D184" s="24" t="s">
        <v>153</v>
      </c>
      <c r="E184" s="36">
        <v>2304000</v>
      </c>
      <c r="F184" s="34">
        <f t="shared" si="4"/>
        <v>16128000</v>
      </c>
      <c r="G184" s="16" t="s">
        <v>9</v>
      </c>
      <c r="H184" s="7" t="s">
        <v>121</v>
      </c>
      <c r="I184" s="23" t="s">
        <v>50</v>
      </c>
      <c r="J184" s="48" t="s">
        <v>14</v>
      </c>
    </row>
    <row r="185" spans="2:10" ht="61.8" customHeight="1" x14ac:dyDescent="0.3">
      <c r="B185" s="26">
        <v>1</v>
      </c>
      <c r="C185" s="27">
        <v>7</v>
      </c>
      <c r="D185" s="24" t="s">
        <v>154</v>
      </c>
      <c r="E185" s="36">
        <v>2304000</v>
      </c>
      <c r="F185" s="34">
        <f t="shared" si="4"/>
        <v>16128000</v>
      </c>
      <c r="G185" s="16" t="s">
        <v>9</v>
      </c>
      <c r="H185" s="7" t="s">
        <v>121</v>
      </c>
      <c r="I185" s="23" t="s">
        <v>50</v>
      </c>
      <c r="J185" s="48" t="s">
        <v>14</v>
      </c>
    </row>
    <row r="186" spans="2:10" ht="58.8" customHeight="1" x14ac:dyDescent="0.3">
      <c r="B186" s="26">
        <v>1</v>
      </c>
      <c r="C186" s="27">
        <v>7</v>
      </c>
      <c r="D186" s="24" t="s">
        <v>155</v>
      </c>
      <c r="E186" s="36">
        <v>2304000</v>
      </c>
      <c r="F186" s="34">
        <f t="shared" si="4"/>
        <v>16128000</v>
      </c>
      <c r="G186" s="16" t="s">
        <v>9</v>
      </c>
      <c r="H186" s="7" t="s">
        <v>121</v>
      </c>
      <c r="I186" s="23" t="s">
        <v>50</v>
      </c>
      <c r="J186" s="48" t="s">
        <v>14</v>
      </c>
    </row>
    <row r="187" spans="2:10" ht="58.8" customHeight="1" x14ac:dyDescent="0.3">
      <c r="B187" s="23">
        <v>1</v>
      </c>
      <c r="C187" s="27">
        <v>7</v>
      </c>
      <c r="D187" s="24" t="s">
        <v>156</v>
      </c>
      <c r="E187" s="36">
        <v>2304000</v>
      </c>
      <c r="F187" s="34">
        <f t="shared" si="4"/>
        <v>16128000</v>
      </c>
      <c r="G187" s="16" t="s">
        <v>9</v>
      </c>
      <c r="H187" s="7" t="s">
        <v>121</v>
      </c>
      <c r="I187" s="23" t="s">
        <v>50</v>
      </c>
      <c r="J187" s="48" t="s">
        <v>14</v>
      </c>
    </row>
    <row r="188" spans="2:10" ht="58.8" customHeight="1" x14ac:dyDescent="0.3">
      <c r="B188" s="26">
        <v>1</v>
      </c>
      <c r="C188" s="27">
        <v>7</v>
      </c>
      <c r="D188" s="24" t="s">
        <v>157</v>
      </c>
      <c r="E188" s="36">
        <v>2304000</v>
      </c>
      <c r="F188" s="34">
        <f t="shared" si="4"/>
        <v>16128000</v>
      </c>
      <c r="G188" s="16" t="s">
        <v>9</v>
      </c>
      <c r="H188" s="7" t="s">
        <v>121</v>
      </c>
      <c r="I188" s="23" t="s">
        <v>50</v>
      </c>
      <c r="J188" s="48" t="s">
        <v>14</v>
      </c>
    </row>
    <row r="189" spans="2:10" ht="57.6" customHeight="1" x14ac:dyDescent="0.3">
      <c r="B189" s="26">
        <v>1</v>
      </c>
      <c r="C189" s="27">
        <v>7</v>
      </c>
      <c r="D189" s="24" t="s">
        <v>158</v>
      </c>
      <c r="E189" s="36">
        <v>2304000</v>
      </c>
      <c r="F189" s="34">
        <f t="shared" si="4"/>
        <v>16128000</v>
      </c>
      <c r="G189" s="16" t="s">
        <v>9</v>
      </c>
      <c r="H189" s="7" t="s">
        <v>121</v>
      </c>
      <c r="I189" s="23" t="s">
        <v>50</v>
      </c>
      <c r="J189" s="48" t="s">
        <v>14</v>
      </c>
    </row>
    <row r="190" spans="2:10" ht="52.2" x14ac:dyDescent="0.3">
      <c r="B190" s="26">
        <v>1</v>
      </c>
      <c r="C190" s="27">
        <v>6</v>
      </c>
      <c r="D190" s="24" t="s">
        <v>159</v>
      </c>
      <c r="E190" s="36">
        <v>3900000</v>
      </c>
      <c r="F190" s="34">
        <f t="shared" si="4"/>
        <v>23400000</v>
      </c>
      <c r="G190" s="16" t="s">
        <v>51</v>
      </c>
      <c r="H190" s="7" t="s">
        <v>121</v>
      </c>
      <c r="I190" s="23" t="s">
        <v>50</v>
      </c>
      <c r="J190" s="48" t="s">
        <v>14</v>
      </c>
    </row>
    <row r="191" spans="2:10" ht="52.2" x14ac:dyDescent="0.3">
      <c r="B191" s="26">
        <v>1</v>
      </c>
      <c r="C191" s="27">
        <v>6</v>
      </c>
      <c r="D191" s="24" t="s">
        <v>160</v>
      </c>
      <c r="E191" s="36">
        <v>3900000</v>
      </c>
      <c r="F191" s="34">
        <f t="shared" si="4"/>
        <v>23400000</v>
      </c>
      <c r="G191" s="16" t="s">
        <v>51</v>
      </c>
      <c r="H191" s="7" t="s">
        <v>121</v>
      </c>
      <c r="I191" s="23" t="s">
        <v>50</v>
      </c>
      <c r="J191" s="48" t="s">
        <v>14</v>
      </c>
    </row>
    <row r="192" spans="2:10" ht="66.599999999999994" customHeight="1" x14ac:dyDescent="0.3">
      <c r="B192" s="26">
        <v>1</v>
      </c>
      <c r="C192" s="27">
        <v>6</v>
      </c>
      <c r="D192" s="24" t="s">
        <v>161</v>
      </c>
      <c r="E192" s="36">
        <v>3900000</v>
      </c>
      <c r="F192" s="34">
        <f t="shared" si="4"/>
        <v>23400000</v>
      </c>
      <c r="G192" s="16" t="s">
        <v>51</v>
      </c>
      <c r="H192" s="7" t="s">
        <v>121</v>
      </c>
      <c r="I192" s="23" t="s">
        <v>50</v>
      </c>
      <c r="J192" s="48" t="s">
        <v>14</v>
      </c>
    </row>
    <row r="193" spans="2:10" ht="66.599999999999994" customHeight="1" x14ac:dyDescent="0.3">
      <c r="B193" s="23">
        <v>1</v>
      </c>
      <c r="C193" s="27">
        <v>7</v>
      </c>
      <c r="D193" s="24" t="s">
        <v>162</v>
      </c>
      <c r="E193" s="36">
        <v>3000000</v>
      </c>
      <c r="F193" s="34">
        <f t="shared" si="4"/>
        <v>21000000</v>
      </c>
      <c r="G193" s="16" t="s">
        <v>52</v>
      </c>
      <c r="H193" s="7" t="s">
        <v>121</v>
      </c>
      <c r="I193" s="26" t="s">
        <v>31</v>
      </c>
      <c r="J193" s="48" t="s">
        <v>14</v>
      </c>
    </row>
    <row r="194" spans="2:10" ht="66.599999999999994" customHeight="1" x14ac:dyDescent="0.3">
      <c r="B194" s="26">
        <v>1</v>
      </c>
      <c r="C194" s="27">
        <v>7</v>
      </c>
      <c r="D194" s="24" t="s">
        <v>163</v>
      </c>
      <c r="E194" s="36">
        <v>3000000</v>
      </c>
      <c r="F194" s="34">
        <f t="shared" si="4"/>
        <v>21000000</v>
      </c>
      <c r="G194" s="16" t="s">
        <v>52</v>
      </c>
      <c r="H194" s="7" t="s">
        <v>121</v>
      </c>
      <c r="I194" s="26" t="s">
        <v>31</v>
      </c>
      <c r="J194" s="48" t="s">
        <v>14</v>
      </c>
    </row>
    <row r="195" spans="2:10" ht="66.599999999999994" customHeight="1" x14ac:dyDescent="0.3">
      <c r="B195" s="26">
        <v>1</v>
      </c>
      <c r="C195" s="27">
        <v>3</v>
      </c>
      <c r="D195" s="24" t="s">
        <v>164</v>
      </c>
      <c r="E195" s="36">
        <v>150000000</v>
      </c>
      <c r="F195" s="36">
        <f>150000000</f>
        <v>150000000</v>
      </c>
      <c r="G195" s="16" t="s">
        <v>53</v>
      </c>
      <c r="H195" s="23" t="s">
        <v>54</v>
      </c>
      <c r="I195" s="26" t="s">
        <v>49</v>
      </c>
      <c r="J195" s="48" t="s">
        <v>14</v>
      </c>
    </row>
    <row r="196" spans="2:10" ht="49.8" customHeight="1" x14ac:dyDescent="0.3">
      <c r="B196" s="26">
        <v>1</v>
      </c>
      <c r="C196" s="27">
        <v>3</v>
      </c>
      <c r="D196" s="24" t="s">
        <v>165</v>
      </c>
      <c r="E196" s="36">
        <v>10000000</v>
      </c>
      <c r="F196" s="36">
        <f>10000000</f>
        <v>10000000</v>
      </c>
      <c r="G196" s="16" t="s">
        <v>53</v>
      </c>
      <c r="H196" s="23" t="s">
        <v>55</v>
      </c>
      <c r="I196" s="26" t="s">
        <v>49</v>
      </c>
      <c r="J196" s="48" t="s">
        <v>14</v>
      </c>
    </row>
    <row r="197" spans="2:10" ht="39.6" customHeight="1" x14ac:dyDescent="0.3">
      <c r="B197" s="23">
        <v>1</v>
      </c>
      <c r="C197" s="27">
        <v>3</v>
      </c>
      <c r="D197" s="24" t="s">
        <v>166</v>
      </c>
      <c r="E197" s="36">
        <v>50000000</v>
      </c>
      <c r="F197" s="36">
        <f>50000000</f>
        <v>50000000</v>
      </c>
      <c r="G197" s="16" t="s">
        <v>53</v>
      </c>
      <c r="H197" s="23" t="s">
        <v>54</v>
      </c>
      <c r="I197" s="26" t="s">
        <v>49</v>
      </c>
      <c r="J197" s="48" t="s">
        <v>14</v>
      </c>
    </row>
    <row r="198" spans="2:10" ht="61.2" customHeight="1" x14ac:dyDescent="0.3">
      <c r="B198" s="26">
        <v>1</v>
      </c>
      <c r="C198" s="27">
        <v>3</v>
      </c>
      <c r="D198" s="24" t="s">
        <v>167</v>
      </c>
      <c r="E198" s="36">
        <v>30000000</v>
      </c>
      <c r="F198" s="36">
        <f>30000000</f>
        <v>30000000</v>
      </c>
      <c r="G198" s="16" t="s">
        <v>52</v>
      </c>
      <c r="H198" s="23" t="s">
        <v>54</v>
      </c>
      <c r="I198" s="26" t="s">
        <v>49</v>
      </c>
      <c r="J198" s="48" t="s">
        <v>14</v>
      </c>
    </row>
    <row r="199" spans="2:10" ht="66.599999999999994" customHeight="1" x14ac:dyDescent="0.3">
      <c r="B199" s="26">
        <v>1</v>
      </c>
      <c r="C199" s="27">
        <v>3</v>
      </c>
      <c r="D199" s="24" t="s">
        <v>168</v>
      </c>
      <c r="E199" s="36">
        <v>15000000</v>
      </c>
      <c r="F199" s="36">
        <f>15000000</f>
        <v>15000000</v>
      </c>
      <c r="G199" s="16" t="s">
        <v>53</v>
      </c>
      <c r="H199" s="23" t="s">
        <v>55</v>
      </c>
      <c r="I199" s="26" t="s">
        <v>49</v>
      </c>
      <c r="J199" s="48" t="s">
        <v>14</v>
      </c>
    </row>
    <row r="200" spans="2:10" ht="59.4" customHeight="1" x14ac:dyDescent="0.3">
      <c r="B200" s="23">
        <v>1</v>
      </c>
      <c r="C200" s="27">
        <v>10</v>
      </c>
      <c r="D200" s="24" t="s">
        <v>169</v>
      </c>
      <c r="E200" s="36">
        <v>3000000</v>
      </c>
      <c r="F200" s="34">
        <f>C200*E200</f>
        <v>30000000</v>
      </c>
      <c r="G200" s="16" t="s">
        <v>9</v>
      </c>
      <c r="H200" s="7" t="s">
        <v>121</v>
      </c>
      <c r="I200" s="26" t="s">
        <v>50</v>
      </c>
      <c r="J200" s="48" t="s">
        <v>14</v>
      </c>
    </row>
    <row r="201" spans="2:10" ht="54" customHeight="1" x14ac:dyDescent="0.3">
      <c r="B201" s="26">
        <v>1</v>
      </c>
      <c r="C201" s="51">
        <v>7</v>
      </c>
      <c r="D201" s="25" t="s">
        <v>170</v>
      </c>
      <c r="E201" s="36">
        <v>2600000</v>
      </c>
      <c r="F201" s="34">
        <f t="shared" ref="F201:F234" si="5">C201*E201</f>
        <v>18200000</v>
      </c>
      <c r="G201" s="16" t="s">
        <v>9</v>
      </c>
      <c r="H201" s="7" t="s">
        <v>121</v>
      </c>
      <c r="I201" s="26" t="s">
        <v>49</v>
      </c>
      <c r="J201" s="48" t="s">
        <v>14</v>
      </c>
    </row>
    <row r="202" spans="2:10" ht="54" customHeight="1" x14ac:dyDescent="0.3">
      <c r="B202" s="26">
        <v>1</v>
      </c>
      <c r="C202" s="51">
        <v>7</v>
      </c>
      <c r="D202" s="24" t="s">
        <v>171</v>
      </c>
      <c r="E202" s="36">
        <v>2600000</v>
      </c>
      <c r="F202" s="34">
        <f t="shared" si="5"/>
        <v>18200000</v>
      </c>
      <c r="G202" s="16" t="s">
        <v>9</v>
      </c>
      <c r="H202" s="7" t="s">
        <v>121</v>
      </c>
      <c r="I202" s="26" t="s">
        <v>49</v>
      </c>
      <c r="J202" s="48" t="s">
        <v>14</v>
      </c>
    </row>
    <row r="203" spans="2:10" ht="54" customHeight="1" x14ac:dyDescent="0.3">
      <c r="B203" s="26">
        <v>1</v>
      </c>
      <c r="C203" s="51">
        <v>7</v>
      </c>
      <c r="D203" s="24" t="s">
        <v>172</v>
      </c>
      <c r="E203" s="36">
        <v>2600000</v>
      </c>
      <c r="F203" s="34">
        <f t="shared" si="5"/>
        <v>18200000</v>
      </c>
      <c r="G203" s="16" t="s">
        <v>9</v>
      </c>
      <c r="H203" s="7" t="s">
        <v>121</v>
      </c>
      <c r="I203" s="26" t="s">
        <v>49</v>
      </c>
      <c r="J203" s="48" t="s">
        <v>14</v>
      </c>
    </row>
    <row r="204" spans="2:10" ht="54" customHeight="1" x14ac:dyDescent="0.3">
      <c r="B204" s="26">
        <v>1</v>
      </c>
      <c r="C204" s="51">
        <v>7</v>
      </c>
      <c r="D204" s="24" t="s">
        <v>173</v>
      </c>
      <c r="E204" s="36">
        <v>2600000</v>
      </c>
      <c r="F204" s="34">
        <f t="shared" si="5"/>
        <v>18200000</v>
      </c>
      <c r="G204" s="16" t="s">
        <v>9</v>
      </c>
      <c r="H204" s="7" t="s">
        <v>121</v>
      </c>
      <c r="I204" s="26" t="s">
        <v>50</v>
      </c>
      <c r="J204" s="48" t="s">
        <v>14</v>
      </c>
    </row>
    <row r="205" spans="2:10" ht="54" customHeight="1" x14ac:dyDescent="0.3">
      <c r="B205" s="26">
        <v>1</v>
      </c>
      <c r="C205" s="51">
        <v>7</v>
      </c>
      <c r="D205" s="24" t="s">
        <v>174</v>
      </c>
      <c r="E205" s="36">
        <v>2600000</v>
      </c>
      <c r="F205" s="34">
        <f t="shared" si="5"/>
        <v>18200000</v>
      </c>
      <c r="G205" s="16" t="s">
        <v>9</v>
      </c>
      <c r="H205" s="7" t="s">
        <v>121</v>
      </c>
      <c r="I205" s="26" t="s">
        <v>50</v>
      </c>
      <c r="J205" s="48" t="s">
        <v>14</v>
      </c>
    </row>
    <row r="206" spans="2:10" ht="54" customHeight="1" x14ac:dyDescent="0.3">
      <c r="B206" s="23">
        <v>1</v>
      </c>
      <c r="C206" s="51">
        <v>7</v>
      </c>
      <c r="D206" s="24" t="s">
        <v>175</v>
      </c>
      <c r="E206" s="36">
        <v>2600000</v>
      </c>
      <c r="F206" s="34">
        <f t="shared" si="5"/>
        <v>18200000</v>
      </c>
      <c r="G206" s="16" t="s">
        <v>9</v>
      </c>
      <c r="H206" s="7" t="s">
        <v>121</v>
      </c>
      <c r="I206" s="26" t="s">
        <v>50</v>
      </c>
      <c r="J206" s="48" t="s">
        <v>14</v>
      </c>
    </row>
    <row r="207" spans="2:10" ht="54" customHeight="1" x14ac:dyDescent="0.3">
      <c r="B207" s="26">
        <v>1</v>
      </c>
      <c r="C207" s="51">
        <v>7</v>
      </c>
      <c r="D207" s="24" t="s">
        <v>176</v>
      </c>
      <c r="E207" s="36">
        <v>2600000</v>
      </c>
      <c r="F207" s="34">
        <f t="shared" si="5"/>
        <v>18200000</v>
      </c>
      <c r="G207" s="16" t="s">
        <v>9</v>
      </c>
      <c r="H207" s="7" t="s">
        <v>121</v>
      </c>
      <c r="I207" s="26" t="s">
        <v>50</v>
      </c>
      <c r="J207" s="48" t="s">
        <v>14</v>
      </c>
    </row>
    <row r="208" spans="2:10" ht="54" customHeight="1" x14ac:dyDescent="0.3">
      <c r="B208" s="26">
        <v>1</v>
      </c>
      <c r="C208" s="51">
        <v>7</v>
      </c>
      <c r="D208" s="24" t="s">
        <v>177</v>
      </c>
      <c r="E208" s="36">
        <v>2600000</v>
      </c>
      <c r="F208" s="34">
        <f t="shared" si="5"/>
        <v>18200000</v>
      </c>
      <c r="G208" s="16" t="s">
        <v>9</v>
      </c>
      <c r="H208" s="7" t="s">
        <v>121</v>
      </c>
      <c r="I208" s="26" t="s">
        <v>50</v>
      </c>
      <c r="J208" s="48" t="s">
        <v>14</v>
      </c>
    </row>
    <row r="209" spans="2:10" ht="54" customHeight="1" x14ac:dyDescent="0.3">
      <c r="B209" s="26">
        <v>1</v>
      </c>
      <c r="C209" s="51">
        <v>7</v>
      </c>
      <c r="D209" s="24" t="s">
        <v>178</v>
      </c>
      <c r="E209" s="36">
        <v>2600000</v>
      </c>
      <c r="F209" s="34">
        <f t="shared" si="5"/>
        <v>18200000</v>
      </c>
      <c r="G209" s="16" t="s">
        <v>9</v>
      </c>
      <c r="H209" s="7" t="s">
        <v>121</v>
      </c>
      <c r="I209" s="26" t="s">
        <v>50</v>
      </c>
      <c r="J209" s="48" t="s">
        <v>14</v>
      </c>
    </row>
    <row r="210" spans="2:10" ht="54" customHeight="1" x14ac:dyDescent="0.3">
      <c r="B210" s="26">
        <v>1</v>
      </c>
      <c r="C210" s="51">
        <v>7</v>
      </c>
      <c r="D210" s="24" t="s">
        <v>179</v>
      </c>
      <c r="E210" s="36">
        <v>2600000</v>
      </c>
      <c r="F210" s="34">
        <f t="shared" si="5"/>
        <v>18200000</v>
      </c>
      <c r="G210" s="16" t="s">
        <v>9</v>
      </c>
      <c r="H210" s="7" t="s">
        <v>121</v>
      </c>
      <c r="I210" s="26" t="s">
        <v>50</v>
      </c>
      <c r="J210" s="48" t="s">
        <v>14</v>
      </c>
    </row>
    <row r="211" spans="2:10" ht="54" customHeight="1" x14ac:dyDescent="0.3">
      <c r="B211" s="26">
        <v>1</v>
      </c>
      <c r="C211" s="51">
        <v>7</v>
      </c>
      <c r="D211" s="24" t="s">
        <v>180</v>
      </c>
      <c r="E211" s="36">
        <v>2600000</v>
      </c>
      <c r="F211" s="34">
        <f t="shared" si="5"/>
        <v>18200000</v>
      </c>
      <c r="G211" s="16" t="s">
        <v>9</v>
      </c>
      <c r="H211" s="7" t="s">
        <v>121</v>
      </c>
      <c r="I211" s="26" t="s">
        <v>50</v>
      </c>
      <c r="J211" s="48" t="s">
        <v>14</v>
      </c>
    </row>
    <row r="212" spans="2:10" ht="54" customHeight="1" x14ac:dyDescent="0.3">
      <c r="B212" s="23">
        <v>1</v>
      </c>
      <c r="C212" s="51">
        <v>7</v>
      </c>
      <c r="D212" s="24" t="s">
        <v>181</v>
      </c>
      <c r="E212" s="36">
        <v>2600000</v>
      </c>
      <c r="F212" s="34">
        <f t="shared" si="5"/>
        <v>18200000</v>
      </c>
      <c r="G212" s="16" t="s">
        <v>9</v>
      </c>
      <c r="H212" s="7" t="s">
        <v>121</v>
      </c>
      <c r="I212" s="26" t="s">
        <v>50</v>
      </c>
      <c r="J212" s="48" t="s">
        <v>14</v>
      </c>
    </row>
    <row r="213" spans="2:10" ht="54" customHeight="1" x14ac:dyDescent="0.3">
      <c r="B213" s="26">
        <v>1</v>
      </c>
      <c r="C213" s="51">
        <v>7</v>
      </c>
      <c r="D213" s="24" t="s">
        <v>182</v>
      </c>
      <c r="E213" s="36">
        <v>2600000</v>
      </c>
      <c r="F213" s="34">
        <f t="shared" si="5"/>
        <v>18200000</v>
      </c>
      <c r="G213" s="16" t="s">
        <v>9</v>
      </c>
      <c r="H213" s="7" t="s">
        <v>121</v>
      </c>
      <c r="I213" s="26" t="s">
        <v>50</v>
      </c>
      <c r="J213" s="48" t="s">
        <v>14</v>
      </c>
    </row>
    <row r="214" spans="2:10" ht="54" customHeight="1" x14ac:dyDescent="0.3">
      <c r="B214" s="26">
        <v>1</v>
      </c>
      <c r="C214" s="51">
        <v>7</v>
      </c>
      <c r="D214" s="24" t="s">
        <v>183</v>
      </c>
      <c r="E214" s="36">
        <v>2600000</v>
      </c>
      <c r="F214" s="34">
        <f t="shared" si="5"/>
        <v>18200000</v>
      </c>
      <c r="G214" s="16" t="s">
        <v>9</v>
      </c>
      <c r="H214" s="7" t="s">
        <v>121</v>
      </c>
      <c r="I214" s="26" t="s">
        <v>50</v>
      </c>
      <c r="J214" s="48" t="s">
        <v>14</v>
      </c>
    </row>
    <row r="215" spans="2:10" ht="54" customHeight="1" x14ac:dyDescent="0.3">
      <c r="B215" s="26">
        <v>1</v>
      </c>
      <c r="C215" s="51">
        <v>7</v>
      </c>
      <c r="D215" s="24" t="s">
        <v>184</v>
      </c>
      <c r="E215" s="36">
        <v>2600000</v>
      </c>
      <c r="F215" s="34">
        <f t="shared" si="5"/>
        <v>18200000</v>
      </c>
      <c r="G215" s="16" t="s">
        <v>9</v>
      </c>
      <c r="H215" s="7" t="s">
        <v>121</v>
      </c>
      <c r="I215" s="26" t="s">
        <v>50</v>
      </c>
      <c r="J215" s="48" t="s">
        <v>14</v>
      </c>
    </row>
    <row r="216" spans="2:10" ht="54" customHeight="1" x14ac:dyDescent="0.3">
      <c r="B216" s="26">
        <v>1</v>
      </c>
      <c r="C216" s="51">
        <v>7</v>
      </c>
      <c r="D216" s="24" t="s">
        <v>185</v>
      </c>
      <c r="E216" s="36">
        <v>2600000</v>
      </c>
      <c r="F216" s="34">
        <f t="shared" si="5"/>
        <v>18200000</v>
      </c>
      <c r="G216" s="16" t="s">
        <v>9</v>
      </c>
      <c r="H216" s="7" t="s">
        <v>121</v>
      </c>
      <c r="I216" s="26" t="s">
        <v>50</v>
      </c>
      <c r="J216" s="48" t="s">
        <v>14</v>
      </c>
    </row>
    <row r="217" spans="2:10" ht="54" customHeight="1" x14ac:dyDescent="0.3">
      <c r="B217" s="26">
        <v>1</v>
      </c>
      <c r="C217" s="51">
        <v>7</v>
      </c>
      <c r="D217" s="24" t="s">
        <v>186</v>
      </c>
      <c r="E217" s="36">
        <v>2600000</v>
      </c>
      <c r="F217" s="34">
        <f t="shared" si="5"/>
        <v>18200000</v>
      </c>
      <c r="G217" s="16" t="s">
        <v>9</v>
      </c>
      <c r="H217" s="7" t="s">
        <v>121</v>
      </c>
      <c r="I217" s="26" t="s">
        <v>50</v>
      </c>
      <c r="J217" s="48" t="s">
        <v>14</v>
      </c>
    </row>
    <row r="218" spans="2:10" ht="54" customHeight="1" x14ac:dyDescent="0.3">
      <c r="B218" s="23">
        <v>1</v>
      </c>
      <c r="C218" s="51">
        <v>7</v>
      </c>
      <c r="D218" s="24" t="s">
        <v>187</v>
      </c>
      <c r="E218" s="36">
        <v>2600000</v>
      </c>
      <c r="F218" s="34">
        <f t="shared" si="5"/>
        <v>18200000</v>
      </c>
      <c r="G218" s="16" t="s">
        <v>9</v>
      </c>
      <c r="H218" s="7" t="s">
        <v>121</v>
      </c>
      <c r="I218" s="26" t="s">
        <v>50</v>
      </c>
      <c r="J218" s="48" t="s">
        <v>14</v>
      </c>
    </row>
    <row r="219" spans="2:10" ht="54" customHeight="1" x14ac:dyDescent="0.3">
      <c r="B219" s="26">
        <v>1</v>
      </c>
      <c r="C219" s="51">
        <v>7</v>
      </c>
      <c r="D219" s="24" t="s">
        <v>188</v>
      </c>
      <c r="E219" s="36">
        <v>2600000</v>
      </c>
      <c r="F219" s="34">
        <f t="shared" si="5"/>
        <v>18200000</v>
      </c>
      <c r="G219" s="16" t="s">
        <v>9</v>
      </c>
      <c r="H219" s="7" t="s">
        <v>121</v>
      </c>
      <c r="I219" s="26" t="s">
        <v>50</v>
      </c>
      <c r="J219" s="48" t="s">
        <v>14</v>
      </c>
    </row>
    <row r="220" spans="2:10" ht="54" customHeight="1" x14ac:dyDescent="0.3">
      <c r="B220" s="26">
        <v>1</v>
      </c>
      <c r="C220" s="51">
        <v>7</v>
      </c>
      <c r="D220" s="24" t="s">
        <v>189</v>
      </c>
      <c r="E220" s="36">
        <v>2600000</v>
      </c>
      <c r="F220" s="34">
        <f t="shared" si="5"/>
        <v>18200000</v>
      </c>
      <c r="G220" s="16" t="s">
        <v>9</v>
      </c>
      <c r="H220" s="7" t="s">
        <v>121</v>
      </c>
      <c r="I220" s="26" t="s">
        <v>50</v>
      </c>
      <c r="J220" s="48" t="s">
        <v>14</v>
      </c>
    </row>
    <row r="221" spans="2:10" ht="54" customHeight="1" x14ac:dyDescent="0.3">
      <c r="B221" s="26">
        <v>1</v>
      </c>
      <c r="C221" s="51">
        <v>7</v>
      </c>
      <c r="D221" s="24" t="s">
        <v>190</v>
      </c>
      <c r="E221" s="36">
        <v>2600000</v>
      </c>
      <c r="F221" s="34">
        <f t="shared" si="5"/>
        <v>18200000</v>
      </c>
      <c r="G221" s="16" t="s">
        <v>9</v>
      </c>
      <c r="H221" s="7" t="s">
        <v>121</v>
      </c>
      <c r="I221" s="26" t="s">
        <v>50</v>
      </c>
      <c r="J221" s="48" t="s">
        <v>14</v>
      </c>
    </row>
    <row r="222" spans="2:10" ht="54" customHeight="1" x14ac:dyDescent="0.3">
      <c r="B222" s="26">
        <v>1</v>
      </c>
      <c r="C222" s="51">
        <v>7</v>
      </c>
      <c r="D222" s="24" t="s">
        <v>191</v>
      </c>
      <c r="E222" s="36">
        <v>2600000</v>
      </c>
      <c r="F222" s="34">
        <f t="shared" si="5"/>
        <v>18200000</v>
      </c>
      <c r="G222" s="16" t="s">
        <v>9</v>
      </c>
      <c r="H222" s="7" t="s">
        <v>121</v>
      </c>
      <c r="I222" s="26" t="s">
        <v>50</v>
      </c>
      <c r="J222" s="48" t="s">
        <v>14</v>
      </c>
    </row>
    <row r="223" spans="2:10" ht="54" customHeight="1" x14ac:dyDescent="0.3">
      <c r="B223" s="26">
        <v>1</v>
      </c>
      <c r="C223" s="51">
        <v>7</v>
      </c>
      <c r="D223" s="24" t="s">
        <v>192</v>
      </c>
      <c r="E223" s="36">
        <v>2600000</v>
      </c>
      <c r="F223" s="34">
        <f t="shared" si="5"/>
        <v>18200000</v>
      </c>
      <c r="G223" s="16" t="s">
        <v>9</v>
      </c>
      <c r="H223" s="7" t="s">
        <v>121</v>
      </c>
      <c r="I223" s="26" t="s">
        <v>50</v>
      </c>
      <c r="J223" s="48" t="s">
        <v>14</v>
      </c>
    </row>
    <row r="224" spans="2:10" ht="54" customHeight="1" x14ac:dyDescent="0.3">
      <c r="B224" s="23">
        <v>1</v>
      </c>
      <c r="C224" s="51">
        <v>7</v>
      </c>
      <c r="D224" s="24" t="s">
        <v>193</v>
      </c>
      <c r="E224" s="36">
        <v>2600000</v>
      </c>
      <c r="F224" s="34">
        <f t="shared" si="5"/>
        <v>18200000</v>
      </c>
      <c r="G224" s="16" t="s">
        <v>9</v>
      </c>
      <c r="H224" s="7" t="s">
        <v>121</v>
      </c>
      <c r="I224" s="26" t="s">
        <v>50</v>
      </c>
      <c r="J224" s="48" t="s">
        <v>14</v>
      </c>
    </row>
    <row r="225" spans="2:10" ht="54" customHeight="1" x14ac:dyDescent="0.3">
      <c r="B225" s="26">
        <v>1</v>
      </c>
      <c r="C225" s="51">
        <v>7</v>
      </c>
      <c r="D225" s="25" t="s">
        <v>194</v>
      </c>
      <c r="E225" s="36">
        <v>2600000</v>
      </c>
      <c r="F225" s="34">
        <f t="shared" si="5"/>
        <v>18200000</v>
      </c>
      <c r="G225" s="16" t="s">
        <v>9</v>
      </c>
      <c r="H225" s="7" t="s">
        <v>121</v>
      </c>
      <c r="I225" s="26" t="s">
        <v>50</v>
      </c>
      <c r="J225" s="48" t="s">
        <v>14</v>
      </c>
    </row>
    <row r="226" spans="2:10" ht="54" customHeight="1" x14ac:dyDescent="0.3">
      <c r="B226" s="26">
        <v>1</v>
      </c>
      <c r="C226" s="51">
        <v>5</v>
      </c>
      <c r="D226" s="25" t="s">
        <v>195</v>
      </c>
      <c r="E226" s="36">
        <v>2360000</v>
      </c>
      <c r="F226" s="34">
        <f t="shared" si="5"/>
        <v>11800000</v>
      </c>
      <c r="G226" s="16" t="s">
        <v>9</v>
      </c>
      <c r="H226" s="7" t="s">
        <v>121</v>
      </c>
      <c r="I226" s="26" t="s">
        <v>50</v>
      </c>
      <c r="J226" s="48" t="s">
        <v>14</v>
      </c>
    </row>
    <row r="227" spans="2:10" ht="63" customHeight="1" x14ac:dyDescent="0.3">
      <c r="B227" s="26">
        <v>1</v>
      </c>
      <c r="C227" s="27">
        <v>6</v>
      </c>
      <c r="D227" s="24" t="s">
        <v>198</v>
      </c>
      <c r="E227" s="36">
        <v>2800000</v>
      </c>
      <c r="F227" s="34">
        <f t="shared" si="5"/>
        <v>16800000</v>
      </c>
      <c r="G227" s="16" t="s">
        <v>9</v>
      </c>
      <c r="H227" s="7" t="s">
        <v>121</v>
      </c>
      <c r="I227" s="26" t="s">
        <v>31</v>
      </c>
      <c r="J227" s="48" t="s">
        <v>14</v>
      </c>
    </row>
    <row r="228" spans="2:10" ht="54" customHeight="1" x14ac:dyDescent="0.3">
      <c r="B228" s="26">
        <v>1</v>
      </c>
      <c r="C228" s="27">
        <v>6</v>
      </c>
      <c r="D228" s="24" t="s">
        <v>197</v>
      </c>
      <c r="E228" s="36">
        <v>2800000</v>
      </c>
      <c r="F228" s="34">
        <f t="shared" si="5"/>
        <v>16800000</v>
      </c>
      <c r="G228" s="16" t="s">
        <v>9</v>
      </c>
      <c r="H228" s="7" t="s">
        <v>121</v>
      </c>
      <c r="I228" s="26" t="s">
        <v>31</v>
      </c>
      <c r="J228" s="48" t="s">
        <v>14</v>
      </c>
    </row>
    <row r="229" spans="2:10" ht="63" customHeight="1" x14ac:dyDescent="0.3">
      <c r="B229" s="26">
        <v>1</v>
      </c>
      <c r="C229" s="27">
        <v>6</v>
      </c>
      <c r="D229" s="24" t="s">
        <v>196</v>
      </c>
      <c r="E229" s="36">
        <v>2700000</v>
      </c>
      <c r="F229" s="34">
        <f t="shared" si="5"/>
        <v>16200000</v>
      </c>
      <c r="G229" s="16" t="s">
        <v>9</v>
      </c>
      <c r="H229" s="7" t="s">
        <v>121</v>
      </c>
      <c r="I229" s="26" t="s">
        <v>31</v>
      </c>
      <c r="J229" s="48" t="s">
        <v>14</v>
      </c>
    </row>
    <row r="230" spans="2:10" ht="51.6" customHeight="1" x14ac:dyDescent="0.3">
      <c r="B230" s="23">
        <v>1</v>
      </c>
      <c r="C230" s="27">
        <v>6</v>
      </c>
      <c r="D230" s="24" t="s">
        <v>199</v>
      </c>
      <c r="E230" s="36">
        <v>2550000</v>
      </c>
      <c r="F230" s="34">
        <f t="shared" si="5"/>
        <v>15300000</v>
      </c>
      <c r="G230" s="16" t="s">
        <v>9</v>
      </c>
      <c r="H230" s="7" t="s">
        <v>121</v>
      </c>
      <c r="I230" s="26" t="s">
        <v>31</v>
      </c>
      <c r="J230" s="48" t="s">
        <v>14</v>
      </c>
    </row>
    <row r="231" spans="2:10" ht="51.6" customHeight="1" x14ac:dyDescent="0.3">
      <c r="B231" s="26">
        <v>1</v>
      </c>
      <c r="C231" s="27">
        <v>6</v>
      </c>
      <c r="D231" s="24" t="s">
        <v>200</v>
      </c>
      <c r="E231" s="36">
        <v>2550000</v>
      </c>
      <c r="F231" s="34">
        <f t="shared" si="5"/>
        <v>15300000</v>
      </c>
      <c r="G231" s="16" t="s">
        <v>9</v>
      </c>
      <c r="H231" s="7" t="s">
        <v>121</v>
      </c>
      <c r="I231" s="26" t="s">
        <v>31</v>
      </c>
      <c r="J231" s="48" t="s">
        <v>14</v>
      </c>
    </row>
    <row r="232" spans="2:10" ht="51.6" customHeight="1" x14ac:dyDescent="0.3">
      <c r="B232" s="26">
        <v>1</v>
      </c>
      <c r="C232" s="27">
        <v>6</v>
      </c>
      <c r="D232" s="24" t="s">
        <v>201</v>
      </c>
      <c r="E232" s="36">
        <v>2550000</v>
      </c>
      <c r="F232" s="34">
        <f t="shared" si="5"/>
        <v>15300000</v>
      </c>
      <c r="G232" s="16" t="s">
        <v>9</v>
      </c>
      <c r="H232" s="7" t="s">
        <v>121</v>
      </c>
      <c r="I232" s="26" t="s">
        <v>31</v>
      </c>
      <c r="J232" s="48" t="s">
        <v>14</v>
      </c>
    </row>
    <row r="233" spans="2:10" ht="58.2" customHeight="1" x14ac:dyDescent="0.3">
      <c r="B233" s="26">
        <v>1</v>
      </c>
      <c r="C233" s="27">
        <v>6</v>
      </c>
      <c r="D233" s="24" t="s">
        <v>202</v>
      </c>
      <c r="E233" s="36">
        <v>3000000</v>
      </c>
      <c r="F233" s="34">
        <f t="shared" si="5"/>
        <v>18000000</v>
      </c>
      <c r="G233" s="16" t="s">
        <v>52</v>
      </c>
      <c r="H233" s="7" t="s">
        <v>121</v>
      </c>
      <c r="I233" s="26" t="s">
        <v>31</v>
      </c>
      <c r="J233" s="48" t="s">
        <v>14</v>
      </c>
    </row>
    <row r="234" spans="2:10" ht="58.2" customHeight="1" x14ac:dyDescent="0.3">
      <c r="B234" s="26">
        <v>1</v>
      </c>
      <c r="C234" s="27">
        <v>6</v>
      </c>
      <c r="D234" s="24" t="s">
        <v>203</v>
      </c>
      <c r="E234" s="36">
        <v>3000000</v>
      </c>
      <c r="F234" s="34">
        <f t="shared" si="5"/>
        <v>18000000</v>
      </c>
      <c r="G234" s="16" t="s">
        <v>52</v>
      </c>
      <c r="H234" s="7" t="s">
        <v>121</v>
      </c>
      <c r="I234" s="26" t="s">
        <v>31</v>
      </c>
      <c r="J234" s="48" t="s">
        <v>14</v>
      </c>
    </row>
    <row r="235" spans="2:10" ht="58.2" customHeight="1" x14ac:dyDescent="0.3">
      <c r="B235" s="26">
        <v>1</v>
      </c>
      <c r="C235" s="27">
        <v>9</v>
      </c>
      <c r="D235" s="24" t="s">
        <v>204</v>
      </c>
      <c r="E235" s="36">
        <v>30000000</v>
      </c>
      <c r="F235" s="36">
        <f>30000000</f>
        <v>30000000</v>
      </c>
      <c r="G235" s="16" t="s">
        <v>52</v>
      </c>
      <c r="H235" s="7" t="s">
        <v>121</v>
      </c>
      <c r="I235" s="26" t="s">
        <v>56</v>
      </c>
      <c r="J235" s="48" t="s">
        <v>14</v>
      </c>
    </row>
    <row r="236" spans="2:10" ht="51.6" customHeight="1" x14ac:dyDescent="0.3">
      <c r="B236" s="26">
        <v>1</v>
      </c>
      <c r="C236" s="51">
        <v>11</v>
      </c>
      <c r="D236" s="24" t="s">
        <v>205</v>
      </c>
      <c r="E236" s="36">
        <v>10000000</v>
      </c>
      <c r="F236" s="36">
        <f>10000000</f>
        <v>10000000</v>
      </c>
      <c r="G236" s="16" t="s">
        <v>9</v>
      </c>
      <c r="H236" s="7" t="s">
        <v>121</v>
      </c>
      <c r="I236" s="26" t="s">
        <v>31</v>
      </c>
      <c r="J236" s="48" t="s">
        <v>14</v>
      </c>
    </row>
    <row r="237" spans="2:10" ht="42" customHeight="1" x14ac:dyDescent="0.3">
      <c r="B237" s="26">
        <v>1</v>
      </c>
      <c r="C237" s="51">
        <v>11</v>
      </c>
      <c r="D237" s="24" t="s">
        <v>206</v>
      </c>
      <c r="E237" s="36">
        <v>17000000</v>
      </c>
      <c r="F237" s="36">
        <f>17000000</f>
        <v>17000000</v>
      </c>
      <c r="G237" s="16" t="s">
        <v>9</v>
      </c>
      <c r="H237" s="7" t="s">
        <v>121</v>
      </c>
      <c r="I237" s="26" t="s">
        <v>31</v>
      </c>
      <c r="J237" s="48" t="s">
        <v>14</v>
      </c>
    </row>
    <row r="238" spans="2:10" ht="42" customHeight="1" x14ac:dyDescent="0.3">
      <c r="B238" s="26">
        <v>1</v>
      </c>
      <c r="C238" s="51">
        <v>11</v>
      </c>
      <c r="D238" s="24" t="s">
        <v>207</v>
      </c>
      <c r="E238" s="36">
        <v>15000000</v>
      </c>
      <c r="F238" s="36">
        <f>15000000</f>
        <v>15000000</v>
      </c>
      <c r="G238" s="16" t="s">
        <v>9</v>
      </c>
      <c r="H238" s="7" t="s">
        <v>121</v>
      </c>
      <c r="I238" s="26" t="s">
        <v>31</v>
      </c>
      <c r="J238" s="48" t="s">
        <v>14</v>
      </c>
    </row>
    <row r="239" spans="2:10" ht="42" customHeight="1" x14ac:dyDescent="0.3">
      <c r="B239" s="26">
        <v>1</v>
      </c>
      <c r="C239" s="51">
        <v>11</v>
      </c>
      <c r="D239" s="24" t="s">
        <v>208</v>
      </c>
      <c r="E239" s="36">
        <v>8000000</v>
      </c>
      <c r="F239" s="36">
        <f>8000000</f>
        <v>8000000</v>
      </c>
      <c r="G239" s="16" t="s">
        <v>9</v>
      </c>
      <c r="H239" s="7" t="s">
        <v>121</v>
      </c>
      <c r="I239" s="26" t="s">
        <v>31</v>
      </c>
      <c r="J239" s="48" t="s">
        <v>14</v>
      </c>
    </row>
    <row r="240" spans="2:10" ht="42" customHeight="1" x14ac:dyDescent="0.3">
      <c r="B240" s="23">
        <v>1</v>
      </c>
      <c r="C240" s="51">
        <v>11</v>
      </c>
      <c r="D240" s="24" t="s">
        <v>209</v>
      </c>
      <c r="E240" s="36">
        <v>5000000</v>
      </c>
      <c r="F240" s="36">
        <f>5000000</f>
        <v>5000000</v>
      </c>
      <c r="G240" s="16" t="s">
        <v>9</v>
      </c>
      <c r="H240" s="7" t="s">
        <v>121</v>
      </c>
      <c r="I240" s="26" t="s">
        <v>31</v>
      </c>
      <c r="J240" s="48" t="s">
        <v>14</v>
      </c>
    </row>
    <row r="241" spans="2:10" ht="42" customHeight="1" x14ac:dyDescent="0.3">
      <c r="B241" s="26">
        <v>1</v>
      </c>
      <c r="C241" s="51">
        <v>11</v>
      </c>
      <c r="D241" s="24" t="s">
        <v>210</v>
      </c>
      <c r="E241" s="36">
        <v>5000000</v>
      </c>
      <c r="F241" s="36">
        <f>5000000</f>
        <v>5000000</v>
      </c>
      <c r="G241" s="16" t="s">
        <v>9</v>
      </c>
      <c r="H241" s="7" t="s">
        <v>121</v>
      </c>
      <c r="I241" s="26" t="s">
        <v>31</v>
      </c>
      <c r="J241" s="48" t="s">
        <v>14</v>
      </c>
    </row>
    <row r="242" spans="2:10" ht="51.6" customHeight="1" x14ac:dyDescent="0.3">
      <c r="B242" s="26">
        <v>1</v>
      </c>
      <c r="C242" s="51">
        <v>11</v>
      </c>
      <c r="D242" s="24" t="s">
        <v>211</v>
      </c>
      <c r="E242" s="36">
        <v>10000000</v>
      </c>
      <c r="F242" s="36">
        <f>10000000</f>
        <v>10000000</v>
      </c>
      <c r="G242" s="16" t="s">
        <v>9</v>
      </c>
      <c r="H242" s="7" t="s">
        <v>121</v>
      </c>
      <c r="I242" s="26" t="s">
        <v>31</v>
      </c>
      <c r="J242" s="48" t="s">
        <v>14</v>
      </c>
    </row>
    <row r="243" spans="2:10" ht="42.6" customHeight="1" x14ac:dyDescent="0.3">
      <c r="B243" s="26">
        <v>1</v>
      </c>
      <c r="C243" s="51">
        <v>11</v>
      </c>
      <c r="D243" s="24" t="s">
        <v>212</v>
      </c>
      <c r="E243" s="36">
        <v>10000000</v>
      </c>
      <c r="F243" s="36">
        <f>10000000</f>
        <v>10000000</v>
      </c>
      <c r="G243" s="16" t="s">
        <v>9</v>
      </c>
      <c r="H243" s="7" t="s">
        <v>121</v>
      </c>
      <c r="I243" s="26" t="s">
        <v>31</v>
      </c>
      <c r="J243" s="48" t="s">
        <v>14</v>
      </c>
    </row>
    <row r="244" spans="2:10" ht="42.6" customHeight="1" x14ac:dyDescent="0.3">
      <c r="B244" s="26">
        <v>1</v>
      </c>
      <c r="C244" s="51">
        <v>11</v>
      </c>
      <c r="D244" s="24" t="s">
        <v>213</v>
      </c>
      <c r="E244" s="36">
        <v>10000000</v>
      </c>
      <c r="F244" s="36">
        <f>10000000</f>
        <v>10000000</v>
      </c>
      <c r="G244" s="16" t="s">
        <v>9</v>
      </c>
      <c r="H244" s="7" t="s">
        <v>121</v>
      </c>
      <c r="I244" s="26" t="s">
        <v>31</v>
      </c>
      <c r="J244" s="48" t="s">
        <v>14</v>
      </c>
    </row>
    <row r="245" spans="2:10" ht="42.6" customHeight="1" x14ac:dyDescent="0.3">
      <c r="B245" s="26">
        <v>1</v>
      </c>
      <c r="C245" s="51">
        <v>11</v>
      </c>
      <c r="D245" s="24" t="s">
        <v>214</v>
      </c>
      <c r="E245" s="36">
        <v>5000000</v>
      </c>
      <c r="F245" s="36">
        <f>5000000</f>
        <v>5000000</v>
      </c>
      <c r="G245" s="16" t="s">
        <v>9</v>
      </c>
      <c r="H245" s="7" t="s">
        <v>121</v>
      </c>
      <c r="I245" s="26" t="s">
        <v>31</v>
      </c>
      <c r="J245" s="48" t="s">
        <v>14</v>
      </c>
    </row>
    <row r="246" spans="2:10" ht="42.6" customHeight="1" x14ac:dyDescent="0.3">
      <c r="B246" s="23">
        <v>1</v>
      </c>
      <c r="C246" s="51">
        <v>11</v>
      </c>
      <c r="D246" s="24" t="s">
        <v>215</v>
      </c>
      <c r="E246" s="36">
        <v>5000000</v>
      </c>
      <c r="F246" s="36">
        <f>5000000</f>
        <v>5000000</v>
      </c>
      <c r="G246" s="16" t="s">
        <v>9</v>
      </c>
      <c r="H246" s="7" t="s">
        <v>121</v>
      </c>
      <c r="I246" s="26" t="s">
        <v>31</v>
      </c>
      <c r="J246" s="48" t="s">
        <v>14</v>
      </c>
    </row>
    <row r="247" spans="2:10" ht="51.6" customHeight="1" x14ac:dyDescent="0.3">
      <c r="B247" s="26">
        <v>1</v>
      </c>
      <c r="C247" s="51">
        <v>4</v>
      </c>
      <c r="D247" s="22" t="s">
        <v>216</v>
      </c>
      <c r="E247" s="36">
        <v>30000000</v>
      </c>
      <c r="F247" s="36">
        <f>30000000</f>
        <v>30000000</v>
      </c>
      <c r="G247" s="16" t="s">
        <v>53</v>
      </c>
      <c r="H247" s="46" t="s">
        <v>54</v>
      </c>
      <c r="I247" s="26" t="s">
        <v>49</v>
      </c>
      <c r="J247" s="48" t="s">
        <v>14</v>
      </c>
    </row>
    <row r="248" spans="2:10" ht="65.400000000000006" customHeight="1" x14ac:dyDescent="0.3">
      <c r="B248" s="26">
        <v>1</v>
      </c>
      <c r="C248" s="51">
        <v>7</v>
      </c>
      <c r="D248" s="24" t="s">
        <v>217</v>
      </c>
      <c r="E248" s="36">
        <v>3000000</v>
      </c>
      <c r="F248" s="34">
        <f>C248*E248</f>
        <v>21000000</v>
      </c>
      <c r="G248" s="16" t="s">
        <v>9</v>
      </c>
      <c r="H248" s="7" t="s">
        <v>121</v>
      </c>
      <c r="I248" s="26" t="s">
        <v>31</v>
      </c>
      <c r="J248" s="48" t="s">
        <v>14</v>
      </c>
    </row>
    <row r="249" spans="2:10" ht="51.6" customHeight="1" x14ac:dyDescent="0.3">
      <c r="B249" s="26">
        <v>1</v>
      </c>
      <c r="C249" s="27">
        <v>7</v>
      </c>
      <c r="D249" s="24" t="s">
        <v>218</v>
      </c>
      <c r="E249" s="36">
        <v>2600000</v>
      </c>
      <c r="F249" s="34">
        <f t="shared" ref="F249:F269" si="6">C249*E249</f>
        <v>18200000</v>
      </c>
      <c r="G249" s="16" t="s">
        <v>9</v>
      </c>
      <c r="H249" s="7" t="s">
        <v>121</v>
      </c>
      <c r="I249" s="26" t="s">
        <v>31</v>
      </c>
      <c r="J249" s="48" t="s">
        <v>14</v>
      </c>
    </row>
    <row r="250" spans="2:10" ht="51.6" customHeight="1" x14ac:dyDescent="0.3">
      <c r="B250" s="26">
        <v>1</v>
      </c>
      <c r="C250" s="27">
        <v>7</v>
      </c>
      <c r="D250" s="24" t="s">
        <v>219</v>
      </c>
      <c r="E250" s="36">
        <v>2600000</v>
      </c>
      <c r="F250" s="34">
        <f t="shared" si="6"/>
        <v>18200000</v>
      </c>
      <c r="G250" s="16" t="s">
        <v>9</v>
      </c>
      <c r="H250" s="7" t="s">
        <v>121</v>
      </c>
      <c r="I250" s="26" t="s">
        <v>31</v>
      </c>
      <c r="J250" s="48" t="s">
        <v>14</v>
      </c>
    </row>
    <row r="251" spans="2:10" ht="51.6" customHeight="1" x14ac:dyDescent="0.3">
      <c r="B251" s="26">
        <v>1</v>
      </c>
      <c r="C251" s="27">
        <v>7</v>
      </c>
      <c r="D251" s="24" t="s">
        <v>220</v>
      </c>
      <c r="E251" s="36">
        <v>2600000</v>
      </c>
      <c r="F251" s="34">
        <f t="shared" si="6"/>
        <v>18200000</v>
      </c>
      <c r="G251" s="16" t="s">
        <v>9</v>
      </c>
      <c r="H251" s="7" t="s">
        <v>121</v>
      </c>
      <c r="I251" s="26" t="s">
        <v>31</v>
      </c>
      <c r="J251" s="48" t="s">
        <v>14</v>
      </c>
    </row>
    <row r="252" spans="2:10" ht="51.6" customHeight="1" x14ac:dyDescent="0.3">
      <c r="B252" s="23">
        <v>1</v>
      </c>
      <c r="C252" s="27">
        <v>7</v>
      </c>
      <c r="D252" s="24" t="s">
        <v>221</v>
      </c>
      <c r="E252" s="36">
        <v>2600000</v>
      </c>
      <c r="F252" s="34">
        <f t="shared" si="6"/>
        <v>18200000</v>
      </c>
      <c r="G252" s="16" t="s">
        <v>9</v>
      </c>
      <c r="H252" s="7" t="s">
        <v>121</v>
      </c>
      <c r="I252" s="26" t="s">
        <v>31</v>
      </c>
      <c r="J252" s="48" t="s">
        <v>14</v>
      </c>
    </row>
    <row r="253" spans="2:10" ht="51.6" customHeight="1" x14ac:dyDescent="0.3">
      <c r="B253" s="26">
        <v>1</v>
      </c>
      <c r="C253" s="27">
        <v>7</v>
      </c>
      <c r="D253" s="24" t="s">
        <v>222</v>
      </c>
      <c r="E253" s="36">
        <v>2600000</v>
      </c>
      <c r="F253" s="34">
        <f t="shared" si="6"/>
        <v>18200000</v>
      </c>
      <c r="G253" s="16" t="s">
        <v>9</v>
      </c>
      <c r="H253" s="7" t="s">
        <v>121</v>
      </c>
      <c r="I253" s="26" t="s">
        <v>31</v>
      </c>
      <c r="J253" s="48" t="s">
        <v>14</v>
      </c>
    </row>
    <row r="254" spans="2:10" ht="51.6" customHeight="1" x14ac:dyDescent="0.3">
      <c r="B254" s="26">
        <v>1</v>
      </c>
      <c r="C254" s="27">
        <v>7</v>
      </c>
      <c r="D254" s="24" t="s">
        <v>223</v>
      </c>
      <c r="E254" s="36">
        <v>2600000</v>
      </c>
      <c r="F254" s="34">
        <f t="shared" si="6"/>
        <v>18200000</v>
      </c>
      <c r="G254" s="16" t="s">
        <v>9</v>
      </c>
      <c r="H254" s="7" t="s">
        <v>121</v>
      </c>
      <c r="I254" s="26" t="s">
        <v>31</v>
      </c>
      <c r="J254" s="48" t="s">
        <v>14</v>
      </c>
    </row>
    <row r="255" spans="2:10" ht="51.6" customHeight="1" x14ac:dyDescent="0.3">
      <c r="B255" s="26">
        <v>1</v>
      </c>
      <c r="C255" s="27">
        <v>7</v>
      </c>
      <c r="D255" s="24" t="s">
        <v>224</v>
      </c>
      <c r="E255" s="36">
        <v>2600000</v>
      </c>
      <c r="F255" s="34">
        <f t="shared" si="6"/>
        <v>18200000</v>
      </c>
      <c r="G255" s="16" t="s">
        <v>9</v>
      </c>
      <c r="H255" s="7" t="s">
        <v>121</v>
      </c>
      <c r="I255" s="26" t="s">
        <v>31</v>
      </c>
      <c r="J255" s="48" t="s">
        <v>14</v>
      </c>
    </row>
    <row r="256" spans="2:10" ht="51.6" customHeight="1" x14ac:dyDescent="0.3">
      <c r="B256" s="26">
        <v>1</v>
      </c>
      <c r="C256" s="27">
        <v>7</v>
      </c>
      <c r="D256" s="24" t="s">
        <v>225</v>
      </c>
      <c r="E256" s="36">
        <v>2600000</v>
      </c>
      <c r="F256" s="34">
        <f t="shared" si="6"/>
        <v>18200000</v>
      </c>
      <c r="G256" s="16" t="s">
        <v>9</v>
      </c>
      <c r="H256" s="7" t="s">
        <v>121</v>
      </c>
      <c r="I256" s="26" t="s">
        <v>31</v>
      </c>
      <c r="J256" s="48" t="s">
        <v>14</v>
      </c>
    </row>
    <row r="257" spans="2:12" ht="51.6" customHeight="1" x14ac:dyDescent="0.3">
      <c r="B257" s="26">
        <v>1</v>
      </c>
      <c r="C257" s="27">
        <v>7</v>
      </c>
      <c r="D257" s="24" t="s">
        <v>226</v>
      </c>
      <c r="E257" s="36">
        <v>2600000</v>
      </c>
      <c r="F257" s="34">
        <f t="shared" si="6"/>
        <v>18200000</v>
      </c>
      <c r="G257" s="16" t="s">
        <v>9</v>
      </c>
      <c r="H257" s="7" t="s">
        <v>121</v>
      </c>
      <c r="I257" s="26" t="s">
        <v>31</v>
      </c>
      <c r="J257" s="48" t="s">
        <v>14</v>
      </c>
    </row>
    <row r="258" spans="2:12" ht="51.6" customHeight="1" x14ac:dyDescent="0.3">
      <c r="B258" s="23">
        <v>1</v>
      </c>
      <c r="C258" s="27">
        <v>7</v>
      </c>
      <c r="D258" s="24" t="s">
        <v>227</v>
      </c>
      <c r="E258" s="36">
        <v>2600000</v>
      </c>
      <c r="F258" s="34">
        <f t="shared" si="6"/>
        <v>18200000</v>
      </c>
      <c r="G258" s="16" t="s">
        <v>9</v>
      </c>
      <c r="H258" s="7" t="s">
        <v>121</v>
      </c>
      <c r="I258" s="26" t="s">
        <v>31</v>
      </c>
      <c r="J258" s="48" t="s">
        <v>14</v>
      </c>
    </row>
    <row r="259" spans="2:12" ht="51.6" customHeight="1" x14ac:dyDescent="0.3">
      <c r="B259" s="26">
        <v>1</v>
      </c>
      <c r="C259" s="27">
        <v>7</v>
      </c>
      <c r="D259" s="24" t="s">
        <v>228</v>
      </c>
      <c r="E259" s="36">
        <v>2600000</v>
      </c>
      <c r="F259" s="34">
        <f t="shared" si="6"/>
        <v>18200000</v>
      </c>
      <c r="G259" s="16" t="s">
        <v>9</v>
      </c>
      <c r="H259" s="7" t="s">
        <v>121</v>
      </c>
      <c r="I259" s="26" t="s">
        <v>31</v>
      </c>
      <c r="J259" s="48" t="s">
        <v>14</v>
      </c>
    </row>
    <row r="260" spans="2:12" ht="51.6" customHeight="1" x14ac:dyDescent="0.3">
      <c r="B260" s="26">
        <v>1</v>
      </c>
      <c r="C260" s="27">
        <v>7</v>
      </c>
      <c r="D260" s="24" t="s">
        <v>229</v>
      </c>
      <c r="E260" s="36">
        <v>2600000</v>
      </c>
      <c r="F260" s="34">
        <f t="shared" si="6"/>
        <v>18200000</v>
      </c>
      <c r="G260" s="16" t="s">
        <v>9</v>
      </c>
      <c r="H260" s="7" t="s">
        <v>121</v>
      </c>
      <c r="I260" s="26" t="s">
        <v>31</v>
      </c>
      <c r="J260" s="48" t="s">
        <v>14</v>
      </c>
    </row>
    <row r="261" spans="2:12" ht="51.6" customHeight="1" x14ac:dyDescent="0.3">
      <c r="B261" s="26">
        <v>1</v>
      </c>
      <c r="C261" s="27">
        <v>7</v>
      </c>
      <c r="D261" s="24" t="s">
        <v>230</v>
      </c>
      <c r="E261" s="36">
        <v>2600000</v>
      </c>
      <c r="F261" s="34">
        <f t="shared" si="6"/>
        <v>18200000</v>
      </c>
      <c r="G261" s="16" t="s">
        <v>9</v>
      </c>
      <c r="H261" s="7" t="s">
        <v>121</v>
      </c>
      <c r="I261" s="26" t="s">
        <v>31</v>
      </c>
      <c r="J261" s="48" t="s">
        <v>14</v>
      </c>
    </row>
    <row r="262" spans="2:12" ht="51.6" customHeight="1" x14ac:dyDescent="0.3">
      <c r="B262" s="26">
        <v>1</v>
      </c>
      <c r="C262" s="27">
        <v>7</v>
      </c>
      <c r="D262" s="24" t="s">
        <v>231</v>
      </c>
      <c r="E262" s="36">
        <v>2600000</v>
      </c>
      <c r="F262" s="34">
        <f t="shared" si="6"/>
        <v>18200000</v>
      </c>
      <c r="G262" s="16" t="s">
        <v>9</v>
      </c>
      <c r="H262" s="7" t="s">
        <v>121</v>
      </c>
      <c r="I262" s="26" t="s">
        <v>31</v>
      </c>
      <c r="J262" s="48" t="s">
        <v>14</v>
      </c>
    </row>
    <row r="263" spans="2:12" ht="51.6" customHeight="1" x14ac:dyDescent="0.3">
      <c r="B263" s="26">
        <v>1</v>
      </c>
      <c r="C263" s="27">
        <v>7</v>
      </c>
      <c r="D263" s="24" t="s">
        <v>232</v>
      </c>
      <c r="E263" s="36">
        <v>2600000</v>
      </c>
      <c r="F263" s="34">
        <f t="shared" si="6"/>
        <v>18200000</v>
      </c>
      <c r="G263" s="16" t="s">
        <v>9</v>
      </c>
      <c r="H263" s="7" t="s">
        <v>121</v>
      </c>
      <c r="I263" s="26" t="s">
        <v>31</v>
      </c>
      <c r="J263" s="48" t="s">
        <v>14</v>
      </c>
    </row>
    <row r="264" spans="2:12" ht="51.6" customHeight="1" x14ac:dyDescent="0.3">
      <c r="B264" s="23">
        <v>1</v>
      </c>
      <c r="C264" s="27">
        <v>7</v>
      </c>
      <c r="D264" s="24" t="s">
        <v>233</v>
      </c>
      <c r="E264" s="36">
        <v>2600000</v>
      </c>
      <c r="F264" s="34">
        <f t="shared" si="6"/>
        <v>18200000</v>
      </c>
      <c r="G264" s="16" t="s">
        <v>9</v>
      </c>
      <c r="H264" s="7" t="s">
        <v>121</v>
      </c>
      <c r="I264" s="26" t="s">
        <v>31</v>
      </c>
      <c r="J264" s="48" t="s">
        <v>14</v>
      </c>
    </row>
    <row r="265" spans="2:12" ht="51.6" customHeight="1" x14ac:dyDescent="0.3">
      <c r="B265" s="26">
        <v>1</v>
      </c>
      <c r="C265" s="27">
        <v>7</v>
      </c>
      <c r="D265" s="24" t="s">
        <v>234</v>
      </c>
      <c r="E265" s="36">
        <v>2600000</v>
      </c>
      <c r="F265" s="34">
        <f t="shared" si="6"/>
        <v>18200000</v>
      </c>
      <c r="G265" s="16" t="s">
        <v>9</v>
      </c>
      <c r="H265" s="7" t="s">
        <v>121</v>
      </c>
      <c r="I265" s="26" t="s">
        <v>31</v>
      </c>
      <c r="J265" s="48" t="s">
        <v>14</v>
      </c>
    </row>
    <row r="266" spans="2:12" ht="51.6" customHeight="1" x14ac:dyDescent="0.3">
      <c r="B266" s="26">
        <v>1</v>
      </c>
      <c r="C266" s="27">
        <v>7</v>
      </c>
      <c r="D266" s="24" t="s">
        <v>235</v>
      </c>
      <c r="E266" s="36">
        <v>2600000</v>
      </c>
      <c r="F266" s="34">
        <f t="shared" si="6"/>
        <v>18200000</v>
      </c>
      <c r="G266" s="16" t="s">
        <v>9</v>
      </c>
      <c r="H266" s="7" t="s">
        <v>121</v>
      </c>
      <c r="I266" s="26" t="s">
        <v>31</v>
      </c>
      <c r="J266" s="48" t="s">
        <v>14</v>
      </c>
      <c r="L266" s="6"/>
    </row>
    <row r="267" spans="2:12" ht="51.6" customHeight="1" x14ac:dyDescent="0.3">
      <c r="B267" s="26">
        <v>1</v>
      </c>
      <c r="C267" s="27">
        <v>7</v>
      </c>
      <c r="D267" s="24" t="s">
        <v>236</v>
      </c>
      <c r="E267" s="36">
        <v>2600000</v>
      </c>
      <c r="F267" s="34">
        <f t="shared" si="6"/>
        <v>18200000</v>
      </c>
      <c r="G267" s="16" t="s">
        <v>9</v>
      </c>
      <c r="H267" s="7" t="s">
        <v>121</v>
      </c>
      <c r="I267" s="26" t="s">
        <v>31</v>
      </c>
      <c r="J267" s="48" t="s">
        <v>14</v>
      </c>
      <c r="L267" s="6"/>
    </row>
    <row r="268" spans="2:12" ht="51.6" customHeight="1" x14ac:dyDescent="0.3">
      <c r="B268" s="26">
        <v>1</v>
      </c>
      <c r="C268" s="27">
        <v>7</v>
      </c>
      <c r="D268" s="24" t="s">
        <v>237</v>
      </c>
      <c r="E268" s="36">
        <v>2600000</v>
      </c>
      <c r="F268" s="34">
        <f t="shared" si="6"/>
        <v>18200000</v>
      </c>
      <c r="G268" s="16" t="s">
        <v>9</v>
      </c>
      <c r="H268" s="7" t="s">
        <v>121</v>
      </c>
      <c r="I268" s="26" t="s">
        <v>31</v>
      </c>
      <c r="J268" s="48" t="s">
        <v>14</v>
      </c>
      <c r="L268" s="6"/>
    </row>
    <row r="269" spans="2:12" ht="51.6" customHeight="1" x14ac:dyDescent="0.3">
      <c r="B269" s="26">
        <v>1</v>
      </c>
      <c r="C269" s="27">
        <v>8</v>
      </c>
      <c r="D269" s="24" t="s">
        <v>238</v>
      </c>
      <c r="E269" s="36">
        <v>2500000</v>
      </c>
      <c r="F269" s="34">
        <f t="shared" si="6"/>
        <v>20000000</v>
      </c>
      <c r="G269" s="16" t="s">
        <v>9</v>
      </c>
      <c r="H269" s="7" t="s">
        <v>121</v>
      </c>
      <c r="I269" s="26" t="s">
        <v>31</v>
      </c>
      <c r="J269" s="48" t="s">
        <v>14</v>
      </c>
      <c r="L269" s="6"/>
    </row>
    <row r="270" spans="2:12" ht="51.6" customHeight="1" x14ac:dyDescent="0.3">
      <c r="B270" s="26">
        <v>1</v>
      </c>
      <c r="C270" s="27">
        <v>3</v>
      </c>
      <c r="D270" s="22" t="s">
        <v>271</v>
      </c>
      <c r="E270" s="36">
        <f>300697277+87700000</f>
        <v>388397277</v>
      </c>
      <c r="F270" s="36">
        <f>300697277+87700000</f>
        <v>388397277</v>
      </c>
      <c r="G270" s="16" t="s">
        <v>53</v>
      </c>
      <c r="H270" s="48" t="s">
        <v>272</v>
      </c>
      <c r="I270" s="26" t="s">
        <v>49</v>
      </c>
      <c r="J270" s="48" t="s">
        <v>14</v>
      </c>
      <c r="L270" s="6"/>
    </row>
    <row r="271" spans="2:12" ht="49.8" customHeight="1" x14ac:dyDescent="0.3">
      <c r="B271" s="23">
        <v>1</v>
      </c>
      <c r="C271" s="27">
        <v>3</v>
      </c>
      <c r="D271" s="24" t="s">
        <v>239</v>
      </c>
      <c r="E271" s="36">
        <v>60000000</v>
      </c>
      <c r="F271" s="37">
        <f>60000000</f>
        <v>60000000</v>
      </c>
      <c r="G271" s="16" t="s">
        <v>53</v>
      </c>
      <c r="H271" s="23" t="s">
        <v>54</v>
      </c>
      <c r="I271" s="26" t="s">
        <v>49</v>
      </c>
      <c r="J271" s="48" t="s">
        <v>14</v>
      </c>
      <c r="L271" s="6"/>
    </row>
    <row r="272" spans="2:12" ht="51.6" customHeight="1" x14ac:dyDescent="0.3">
      <c r="B272" s="26">
        <v>1</v>
      </c>
      <c r="C272" s="27">
        <v>7</v>
      </c>
      <c r="D272" s="24" t="s">
        <v>240</v>
      </c>
      <c r="E272" s="36">
        <v>250000000</v>
      </c>
      <c r="F272" s="37">
        <f>250000000</f>
        <v>250000000</v>
      </c>
      <c r="G272" s="16" t="s">
        <v>9</v>
      </c>
      <c r="H272" s="23" t="s">
        <v>54</v>
      </c>
      <c r="I272" s="26" t="s">
        <v>49</v>
      </c>
      <c r="J272" s="48" t="s">
        <v>14</v>
      </c>
      <c r="L272" s="6"/>
    </row>
    <row r="273" spans="2:12" ht="40.200000000000003" customHeight="1" x14ac:dyDescent="0.3">
      <c r="B273" s="26">
        <v>1</v>
      </c>
      <c r="C273" s="27">
        <v>7</v>
      </c>
      <c r="D273" s="24" t="s">
        <v>241</v>
      </c>
      <c r="E273" s="36">
        <v>70000000</v>
      </c>
      <c r="F273" s="37">
        <f>70000000</f>
        <v>70000000</v>
      </c>
      <c r="G273" s="16" t="s">
        <v>9</v>
      </c>
      <c r="H273" s="23" t="s">
        <v>47</v>
      </c>
      <c r="I273" s="26" t="s">
        <v>49</v>
      </c>
      <c r="J273" s="48" t="s">
        <v>14</v>
      </c>
      <c r="L273" s="6"/>
    </row>
    <row r="274" spans="2:12" ht="44.4" customHeight="1" x14ac:dyDescent="0.3">
      <c r="B274" s="26">
        <v>1</v>
      </c>
      <c r="C274" s="27">
        <v>7</v>
      </c>
      <c r="D274" s="22" t="s">
        <v>242</v>
      </c>
      <c r="E274" s="36">
        <v>40000000</v>
      </c>
      <c r="F274" s="37">
        <f>40000000</f>
        <v>40000000</v>
      </c>
      <c r="G274" s="16" t="s">
        <v>53</v>
      </c>
      <c r="H274" s="23" t="s">
        <v>55</v>
      </c>
      <c r="I274" s="26" t="s">
        <v>49</v>
      </c>
      <c r="J274" s="48" t="s">
        <v>14</v>
      </c>
      <c r="L274" s="6"/>
    </row>
    <row r="275" spans="2:12" ht="40.200000000000003" customHeight="1" x14ac:dyDescent="0.3">
      <c r="B275" s="26">
        <v>1</v>
      </c>
      <c r="C275" s="27">
        <v>7</v>
      </c>
      <c r="D275" s="24" t="s">
        <v>274</v>
      </c>
      <c r="E275" s="36">
        <v>20000000</v>
      </c>
      <c r="F275" s="37">
        <f>20000000</f>
        <v>20000000</v>
      </c>
      <c r="G275" s="16" t="s">
        <v>9</v>
      </c>
      <c r="H275" s="23" t="s">
        <v>55</v>
      </c>
      <c r="I275" s="26" t="s">
        <v>56</v>
      </c>
      <c r="J275" s="48" t="s">
        <v>14</v>
      </c>
      <c r="L275" s="6"/>
    </row>
    <row r="276" spans="2:12" ht="89.4" customHeight="1" x14ac:dyDescent="0.3">
      <c r="B276" s="26">
        <v>1</v>
      </c>
      <c r="C276" s="26">
        <v>7</v>
      </c>
      <c r="D276" s="29" t="s">
        <v>265</v>
      </c>
      <c r="E276" s="49">
        <v>2500000</v>
      </c>
      <c r="F276" s="32">
        <f>C276*E276</f>
        <v>17500000</v>
      </c>
      <c r="G276" s="28" t="s">
        <v>120</v>
      </c>
      <c r="H276" s="23" t="s">
        <v>121</v>
      </c>
      <c r="I276" s="26" t="s">
        <v>31</v>
      </c>
      <c r="J276" s="48" t="s">
        <v>14</v>
      </c>
    </row>
    <row r="277" spans="2:12" ht="89.4" customHeight="1" x14ac:dyDescent="0.3">
      <c r="B277" s="26">
        <v>1</v>
      </c>
      <c r="C277" s="26">
        <v>7</v>
      </c>
      <c r="D277" s="29" t="s">
        <v>266</v>
      </c>
      <c r="E277" s="49">
        <v>2500000</v>
      </c>
      <c r="F277" s="32">
        <f t="shared" ref="F277:F309" si="7">C277*E277</f>
        <v>17500000</v>
      </c>
      <c r="G277" s="28" t="s">
        <v>120</v>
      </c>
      <c r="H277" s="23" t="s">
        <v>121</v>
      </c>
      <c r="I277" s="26" t="s">
        <v>31</v>
      </c>
      <c r="J277" s="48" t="s">
        <v>14</v>
      </c>
    </row>
    <row r="278" spans="2:12" ht="89.4" customHeight="1" x14ac:dyDescent="0.3">
      <c r="B278" s="26">
        <v>1</v>
      </c>
      <c r="C278" s="26">
        <v>7</v>
      </c>
      <c r="D278" s="29" t="s">
        <v>267</v>
      </c>
      <c r="E278" s="49">
        <v>2500000</v>
      </c>
      <c r="F278" s="32">
        <f t="shared" si="7"/>
        <v>17500000</v>
      </c>
      <c r="G278" s="28" t="s">
        <v>120</v>
      </c>
      <c r="H278" s="23" t="s">
        <v>121</v>
      </c>
      <c r="I278" s="26" t="s">
        <v>31</v>
      </c>
      <c r="J278" s="48" t="s">
        <v>14</v>
      </c>
    </row>
    <row r="279" spans="2:12" ht="89.4" customHeight="1" x14ac:dyDescent="0.3">
      <c r="B279" s="26">
        <v>1</v>
      </c>
      <c r="C279" s="26">
        <v>7</v>
      </c>
      <c r="D279" s="29" t="s">
        <v>268</v>
      </c>
      <c r="E279" s="49">
        <v>2500000</v>
      </c>
      <c r="F279" s="32">
        <f t="shared" si="7"/>
        <v>17500000</v>
      </c>
      <c r="G279" s="28" t="s">
        <v>120</v>
      </c>
      <c r="H279" s="23" t="s">
        <v>121</v>
      </c>
      <c r="I279" s="26" t="s">
        <v>31</v>
      </c>
      <c r="J279" s="48" t="s">
        <v>14</v>
      </c>
    </row>
    <row r="280" spans="2:12" ht="89.4" customHeight="1" x14ac:dyDescent="0.3">
      <c r="B280" s="26">
        <v>1</v>
      </c>
      <c r="C280" s="26">
        <v>7</v>
      </c>
      <c r="D280" s="29" t="s">
        <v>269</v>
      </c>
      <c r="E280" s="49">
        <v>2500000</v>
      </c>
      <c r="F280" s="32">
        <f t="shared" si="7"/>
        <v>17500000</v>
      </c>
      <c r="G280" s="28" t="s">
        <v>120</v>
      </c>
      <c r="H280" s="23" t="s">
        <v>121</v>
      </c>
      <c r="I280" s="26" t="s">
        <v>31</v>
      </c>
      <c r="J280" s="48" t="s">
        <v>14</v>
      </c>
    </row>
    <row r="281" spans="2:12" ht="89.4" customHeight="1" x14ac:dyDescent="0.3">
      <c r="B281" s="26">
        <v>1</v>
      </c>
      <c r="C281" s="26">
        <v>7</v>
      </c>
      <c r="D281" s="29" t="s">
        <v>243</v>
      </c>
      <c r="E281" s="49">
        <v>2500000</v>
      </c>
      <c r="F281" s="32">
        <f t="shared" si="7"/>
        <v>17500000</v>
      </c>
      <c r="G281" s="28" t="s">
        <v>120</v>
      </c>
      <c r="H281" s="23" t="s">
        <v>121</v>
      </c>
      <c r="I281" s="26" t="s">
        <v>31</v>
      </c>
      <c r="J281" s="48" t="s">
        <v>14</v>
      </c>
    </row>
    <row r="282" spans="2:12" ht="89.4" customHeight="1" x14ac:dyDescent="0.3">
      <c r="B282" s="26">
        <v>1</v>
      </c>
      <c r="C282" s="26">
        <v>7</v>
      </c>
      <c r="D282" s="29" t="s">
        <v>244</v>
      </c>
      <c r="E282" s="49">
        <v>2500000</v>
      </c>
      <c r="F282" s="32">
        <f t="shared" si="7"/>
        <v>17500000</v>
      </c>
      <c r="G282" s="28" t="s">
        <v>120</v>
      </c>
      <c r="H282" s="23" t="s">
        <v>121</v>
      </c>
      <c r="I282" s="26" t="s">
        <v>31</v>
      </c>
      <c r="J282" s="48" t="s">
        <v>14</v>
      </c>
    </row>
    <row r="283" spans="2:12" ht="89.4" customHeight="1" x14ac:dyDescent="0.3">
      <c r="B283" s="26">
        <v>1</v>
      </c>
      <c r="C283" s="26">
        <v>7</v>
      </c>
      <c r="D283" s="29" t="s">
        <v>245</v>
      </c>
      <c r="E283" s="49">
        <v>2500000</v>
      </c>
      <c r="F283" s="32">
        <f t="shared" si="7"/>
        <v>17500000</v>
      </c>
      <c r="G283" s="28" t="s">
        <v>120</v>
      </c>
      <c r="H283" s="23" t="s">
        <v>121</v>
      </c>
      <c r="I283" s="26" t="s">
        <v>31</v>
      </c>
      <c r="J283" s="48" t="s">
        <v>14</v>
      </c>
    </row>
    <row r="284" spans="2:12" ht="79.8" customHeight="1" x14ac:dyDescent="0.3">
      <c r="B284" s="26">
        <v>1</v>
      </c>
      <c r="C284" s="26">
        <v>7</v>
      </c>
      <c r="D284" s="29" t="s">
        <v>246</v>
      </c>
      <c r="E284" s="49">
        <v>2500000</v>
      </c>
      <c r="F284" s="32">
        <f t="shared" si="7"/>
        <v>17500000</v>
      </c>
      <c r="G284" s="28" t="s">
        <v>120</v>
      </c>
      <c r="H284" s="23" t="s">
        <v>121</v>
      </c>
      <c r="I284" s="26" t="s">
        <v>31</v>
      </c>
      <c r="J284" s="48" t="s">
        <v>14</v>
      </c>
    </row>
    <row r="285" spans="2:12" ht="79.8" customHeight="1" x14ac:dyDescent="0.3">
      <c r="B285" s="26">
        <v>1</v>
      </c>
      <c r="C285" s="26">
        <v>7</v>
      </c>
      <c r="D285" s="29" t="s">
        <v>247</v>
      </c>
      <c r="E285" s="49">
        <v>2500000</v>
      </c>
      <c r="F285" s="32">
        <f t="shared" si="7"/>
        <v>17500000</v>
      </c>
      <c r="G285" s="28" t="s">
        <v>120</v>
      </c>
      <c r="H285" s="23" t="s">
        <v>121</v>
      </c>
      <c r="I285" s="26" t="s">
        <v>31</v>
      </c>
      <c r="J285" s="23" t="s">
        <v>14</v>
      </c>
    </row>
    <row r="286" spans="2:12" ht="79.8" customHeight="1" x14ac:dyDescent="0.3">
      <c r="B286" s="26">
        <v>1</v>
      </c>
      <c r="C286" s="26">
        <v>7</v>
      </c>
      <c r="D286" s="29" t="s">
        <v>248</v>
      </c>
      <c r="E286" s="49">
        <v>2500000</v>
      </c>
      <c r="F286" s="32">
        <f t="shared" si="7"/>
        <v>17500000</v>
      </c>
      <c r="G286" s="28" t="s">
        <v>120</v>
      </c>
      <c r="H286" s="23" t="s">
        <v>121</v>
      </c>
      <c r="I286" s="26" t="s">
        <v>31</v>
      </c>
      <c r="J286" s="23" t="s">
        <v>14</v>
      </c>
    </row>
    <row r="287" spans="2:12" ht="79.8" customHeight="1" x14ac:dyDescent="0.3">
      <c r="B287" s="26">
        <v>1</v>
      </c>
      <c r="C287" s="26">
        <v>7</v>
      </c>
      <c r="D287" s="30" t="s">
        <v>249</v>
      </c>
      <c r="E287" s="49">
        <v>2500000</v>
      </c>
      <c r="F287" s="32">
        <f t="shared" si="7"/>
        <v>17500000</v>
      </c>
      <c r="G287" s="28" t="s">
        <v>120</v>
      </c>
      <c r="H287" s="23" t="s">
        <v>121</v>
      </c>
      <c r="I287" s="26" t="s">
        <v>31</v>
      </c>
      <c r="J287" s="23" t="s">
        <v>14</v>
      </c>
    </row>
    <row r="288" spans="2:12" ht="89.4" customHeight="1" x14ac:dyDescent="0.3">
      <c r="B288" s="26">
        <v>1</v>
      </c>
      <c r="C288" s="26">
        <v>7</v>
      </c>
      <c r="D288" s="29" t="s">
        <v>250</v>
      </c>
      <c r="E288" s="49">
        <v>2500000</v>
      </c>
      <c r="F288" s="32">
        <f t="shared" si="7"/>
        <v>17500000</v>
      </c>
      <c r="G288" s="28" t="s">
        <v>120</v>
      </c>
      <c r="H288" s="23" t="s">
        <v>121</v>
      </c>
      <c r="I288" s="26" t="s">
        <v>31</v>
      </c>
      <c r="J288" s="23" t="s">
        <v>14</v>
      </c>
    </row>
    <row r="289" spans="2:10" ht="89.4" customHeight="1" x14ac:dyDescent="0.3">
      <c r="B289" s="26">
        <v>1</v>
      </c>
      <c r="C289" s="26">
        <v>7</v>
      </c>
      <c r="D289" s="29" t="s">
        <v>251</v>
      </c>
      <c r="E289" s="49">
        <v>2500000</v>
      </c>
      <c r="F289" s="32">
        <f t="shared" si="7"/>
        <v>17500000</v>
      </c>
      <c r="G289" s="28" t="s">
        <v>120</v>
      </c>
      <c r="H289" s="23" t="s">
        <v>121</v>
      </c>
      <c r="I289" s="26" t="s">
        <v>31</v>
      </c>
      <c r="J289" s="23" t="s">
        <v>14</v>
      </c>
    </row>
    <row r="290" spans="2:10" ht="89.4" customHeight="1" x14ac:dyDescent="0.3">
      <c r="B290" s="26">
        <v>1</v>
      </c>
      <c r="C290" s="26">
        <v>7</v>
      </c>
      <c r="D290" s="29" t="s">
        <v>252</v>
      </c>
      <c r="E290" s="49">
        <v>2500000</v>
      </c>
      <c r="F290" s="32">
        <f t="shared" si="7"/>
        <v>17500000</v>
      </c>
      <c r="G290" s="28" t="s">
        <v>120</v>
      </c>
      <c r="H290" s="23" t="s">
        <v>121</v>
      </c>
      <c r="I290" s="26" t="s">
        <v>31</v>
      </c>
      <c r="J290" s="23" t="s">
        <v>14</v>
      </c>
    </row>
    <row r="291" spans="2:10" ht="89.4" customHeight="1" x14ac:dyDescent="0.3">
      <c r="B291" s="26">
        <v>1</v>
      </c>
      <c r="C291" s="26">
        <v>7</v>
      </c>
      <c r="D291" s="29" t="s">
        <v>253</v>
      </c>
      <c r="E291" s="49">
        <v>2500000</v>
      </c>
      <c r="F291" s="32">
        <f t="shared" si="7"/>
        <v>17500000</v>
      </c>
      <c r="G291" s="28" t="s">
        <v>120</v>
      </c>
      <c r="H291" s="23" t="s">
        <v>121</v>
      </c>
      <c r="I291" s="26" t="s">
        <v>31</v>
      </c>
      <c r="J291" s="23" t="s">
        <v>14</v>
      </c>
    </row>
    <row r="292" spans="2:10" ht="89.4" customHeight="1" x14ac:dyDescent="0.3">
      <c r="B292" s="26">
        <v>1</v>
      </c>
      <c r="C292" s="26">
        <v>7</v>
      </c>
      <c r="D292" s="29" t="s">
        <v>254</v>
      </c>
      <c r="E292" s="49">
        <v>2500000</v>
      </c>
      <c r="F292" s="32">
        <f t="shared" si="7"/>
        <v>17500000</v>
      </c>
      <c r="G292" s="28" t="s">
        <v>120</v>
      </c>
      <c r="H292" s="23" t="s">
        <v>121</v>
      </c>
      <c r="I292" s="26" t="s">
        <v>31</v>
      </c>
      <c r="J292" s="23" t="s">
        <v>14</v>
      </c>
    </row>
    <row r="293" spans="2:10" ht="89.4" customHeight="1" x14ac:dyDescent="0.3">
      <c r="B293" s="26">
        <v>1</v>
      </c>
      <c r="C293" s="26">
        <v>7</v>
      </c>
      <c r="D293" s="29" t="s">
        <v>122</v>
      </c>
      <c r="E293" s="49">
        <v>2500000</v>
      </c>
      <c r="F293" s="32">
        <f t="shared" si="7"/>
        <v>17500000</v>
      </c>
      <c r="G293" s="28" t="s">
        <v>120</v>
      </c>
      <c r="H293" s="23" t="s">
        <v>121</v>
      </c>
      <c r="I293" s="26" t="s">
        <v>31</v>
      </c>
      <c r="J293" s="23" t="s">
        <v>14</v>
      </c>
    </row>
    <row r="294" spans="2:10" ht="89.4" customHeight="1" x14ac:dyDescent="0.3">
      <c r="B294" s="26">
        <v>1</v>
      </c>
      <c r="C294" s="26">
        <v>7</v>
      </c>
      <c r="D294" s="29" t="s">
        <v>255</v>
      </c>
      <c r="E294" s="49">
        <v>2500000</v>
      </c>
      <c r="F294" s="32">
        <f t="shared" si="7"/>
        <v>17500000</v>
      </c>
      <c r="G294" s="28" t="s">
        <v>120</v>
      </c>
      <c r="H294" s="23" t="s">
        <v>121</v>
      </c>
      <c r="I294" s="26" t="s">
        <v>31</v>
      </c>
      <c r="J294" s="23" t="s">
        <v>14</v>
      </c>
    </row>
    <row r="295" spans="2:10" ht="89.4" customHeight="1" x14ac:dyDescent="0.3">
      <c r="B295" s="26">
        <v>1</v>
      </c>
      <c r="C295" s="26">
        <v>7</v>
      </c>
      <c r="D295" s="29" t="s">
        <v>256</v>
      </c>
      <c r="E295" s="49">
        <v>2500000</v>
      </c>
      <c r="F295" s="32">
        <f t="shared" si="7"/>
        <v>17500000</v>
      </c>
      <c r="G295" s="28" t="s">
        <v>120</v>
      </c>
      <c r="H295" s="23" t="s">
        <v>121</v>
      </c>
      <c r="I295" s="26" t="s">
        <v>31</v>
      </c>
      <c r="J295" s="23" t="s">
        <v>14</v>
      </c>
    </row>
    <row r="296" spans="2:10" ht="76.2" customHeight="1" x14ac:dyDescent="0.3">
      <c r="B296" s="26">
        <v>1</v>
      </c>
      <c r="C296" s="26">
        <v>7</v>
      </c>
      <c r="D296" s="29" t="s">
        <v>257</v>
      </c>
      <c r="E296" s="49">
        <v>2500000</v>
      </c>
      <c r="F296" s="32">
        <f t="shared" si="7"/>
        <v>17500000</v>
      </c>
      <c r="G296" s="28" t="s">
        <v>120</v>
      </c>
      <c r="H296" s="23" t="s">
        <v>121</v>
      </c>
      <c r="I296" s="26" t="s">
        <v>31</v>
      </c>
      <c r="J296" s="23" t="s">
        <v>14</v>
      </c>
    </row>
    <row r="297" spans="2:10" ht="76.2" customHeight="1" x14ac:dyDescent="0.3">
      <c r="B297" s="26">
        <v>1</v>
      </c>
      <c r="C297" s="26">
        <v>7</v>
      </c>
      <c r="D297" s="29" t="s">
        <v>258</v>
      </c>
      <c r="E297" s="49">
        <v>2500000</v>
      </c>
      <c r="F297" s="32">
        <f t="shared" si="7"/>
        <v>17500000</v>
      </c>
      <c r="G297" s="28" t="s">
        <v>120</v>
      </c>
      <c r="H297" s="23" t="s">
        <v>121</v>
      </c>
      <c r="I297" s="26" t="s">
        <v>31</v>
      </c>
      <c r="J297" s="23" t="s">
        <v>14</v>
      </c>
    </row>
    <row r="298" spans="2:10" ht="76.2" customHeight="1" x14ac:dyDescent="0.3">
      <c r="B298" s="26">
        <v>1</v>
      </c>
      <c r="C298" s="26">
        <v>7</v>
      </c>
      <c r="D298" s="29" t="s">
        <v>123</v>
      </c>
      <c r="E298" s="49">
        <f>2300000</f>
        <v>2300000</v>
      </c>
      <c r="F298" s="50">
        <f t="shared" si="7"/>
        <v>16100000</v>
      </c>
      <c r="G298" s="28" t="s">
        <v>120</v>
      </c>
      <c r="H298" s="23" t="s">
        <v>121</v>
      </c>
      <c r="I298" s="26" t="s">
        <v>31</v>
      </c>
      <c r="J298" s="23" t="s">
        <v>14</v>
      </c>
    </row>
    <row r="299" spans="2:10" ht="76.2" customHeight="1" x14ac:dyDescent="0.3">
      <c r="B299" s="26">
        <v>1</v>
      </c>
      <c r="C299" s="26">
        <v>7</v>
      </c>
      <c r="D299" s="29" t="s">
        <v>259</v>
      </c>
      <c r="E299" s="49">
        <v>2500000</v>
      </c>
      <c r="F299" s="32">
        <f t="shared" si="7"/>
        <v>17500000</v>
      </c>
      <c r="G299" s="28" t="s">
        <v>120</v>
      </c>
      <c r="H299" s="23" t="s">
        <v>121</v>
      </c>
      <c r="I299" s="26" t="s">
        <v>31</v>
      </c>
      <c r="J299" s="23" t="s">
        <v>14</v>
      </c>
    </row>
    <row r="300" spans="2:10" ht="66" customHeight="1" x14ac:dyDescent="0.3">
      <c r="B300" s="26">
        <v>1</v>
      </c>
      <c r="C300" s="26">
        <v>7</v>
      </c>
      <c r="D300" s="29" t="s">
        <v>260</v>
      </c>
      <c r="E300" s="49">
        <v>2500000</v>
      </c>
      <c r="F300" s="32">
        <f t="shared" si="7"/>
        <v>17500000</v>
      </c>
      <c r="G300" s="28" t="s">
        <v>120</v>
      </c>
      <c r="H300" s="23" t="s">
        <v>121</v>
      </c>
      <c r="I300" s="26" t="s">
        <v>31</v>
      </c>
      <c r="J300" s="23" t="s">
        <v>14</v>
      </c>
    </row>
    <row r="301" spans="2:10" ht="67.2" customHeight="1" x14ac:dyDescent="0.3">
      <c r="B301" s="26">
        <v>1</v>
      </c>
      <c r="C301" s="26">
        <v>7</v>
      </c>
      <c r="D301" s="29" t="s">
        <v>261</v>
      </c>
      <c r="E301" s="49">
        <v>3500000</v>
      </c>
      <c r="F301" s="32">
        <f t="shared" si="7"/>
        <v>24500000</v>
      </c>
      <c r="G301" s="28" t="s">
        <v>120</v>
      </c>
      <c r="H301" s="23" t="s">
        <v>121</v>
      </c>
      <c r="I301" s="26" t="s">
        <v>31</v>
      </c>
      <c r="J301" s="23" t="s">
        <v>14</v>
      </c>
    </row>
    <row r="302" spans="2:10" ht="59.4" customHeight="1" x14ac:dyDescent="0.3">
      <c r="B302" s="26">
        <v>1</v>
      </c>
      <c r="C302" s="26">
        <v>7</v>
      </c>
      <c r="D302" s="29" t="s">
        <v>262</v>
      </c>
      <c r="E302" s="49">
        <v>2300000</v>
      </c>
      <c r="F302" s="32">
        <f t="shared" si="7"/>
        <v>16100000</v>
      </c>
      <c r="G302" s="28" t="s">
        <v>120</v>
      </c>
      <c r="H302" s="23" t="s">
        <v>121</v>
      </c>
      <c r="I302" s="26" t="s">
        <v>31</v>
      </c>
      <c r="J302" s="23" t="s">
        <v>14</v>
      </c>
    </row>
    <row r="303" spans="2:10" ht="68.400000000000006" customHeight="1" x14ac:dyDescent="0.3">
      <c r="B303" s="26">
        <v>1</v>
      </c>
      <c r="C303" s="26">
        <v>7</v>
      </c>
      <c r="D303" s="29" t="s">
        <v>260</v>
      </c>
      <c r="E303" s="49">
        <v>2500000</v>
      </c>
      <c r="F303" s="32">
        <f t="shared" si="7"/>
        <v>17500000</v>
      </c>
      <c r="G303" s="28" t="s">
        <v>120</v>
      </c>
      <c r="H303" s="23" t="s">
        <v>121</v>
      </c>
      <c r="I303" s="26" t="s">
        <v>31</v>
      </c>
      <c r="J303" s="23" t="s">
        <v>14</v>
      </c>
    </row>
    <row r="304" spans="2:10" ht="73.2" customHeight="1" x14ac:dyDescent="0.3">
      <c r="B304" s="26">
        <v>1</v>
      </c>
      <c r="C304" s="26">
        <v>7</v>
      </c>
      <c r="D304" s="29" t="s">
        <v>263</v>
      </c>
      <c r="E304" s="49">
        <v>3300000</v>
      </c>
      <c r="F304" s="32">
        <f t="shared" si="7"/>
        <v>23100000</v>
      </c>
      <c r="G304" s="28" t="s">
        <v>120</v>
      </c>
      <c r="H304" s="23" t="s">
        <v>121</v>
      </c>
      <c r="I304" s="26" t="s">
        <v>31</v>
      </c>
      <c r="J304" s="23" t="s">
        <v>14</v>
      </c>
    </row>
    <row r="305" spans="2:10" ht="110.4" customHeight="1" x14ac:dyDescent="0.3">
      <c r="B305" s="26">
        <v>1</v>
      </c>
      <c r="C305" s="26">
        <v>7</v>
      </c>
      <c r="D305" s="29" t="s">
        <v>264</v>
      </c>
      <c r="E305" s="49">
        <v>3500000</v>
      </c>
      <c r="F305" s="32">
        <f t="shared" si="7"/>
        <v>24500000</v>
      </c>
      <c r="G305" s="28" t="s">
        <v>120</v>
      </c>
      <c r="H305" s="23" t="s">
        <v>121</v>
      </c>
      <c r="I305" s="26" t="s">
        <v>31</v>
      </c>
      <c r="J305" s="23" t="s">
        <v>14</v>
      </c>
    </row>
    <row r="306" spans="2:10" ht="94.2" customHeight="1" x14ac:dyDescent="0.3">
      <c r="B306" s="26">
        <v>1</v>
      </c>
      <c r="C306" s="26">
        <v>7</v>
      </c>
      <c r="D306" s="29" t="s">
        <v>124</v>
      </c>
      <c r="E306" s="49">
        <v>2500000</v>
      </c>
      <c r="F306" s="32">
        <f t="shared" si="7"/>
        <v>17500000</v>
      </c>
      <c r="G306" s="28" t="s">
        <v>120</v>
      </c>
      <c r="H306" s="23" t="s">
        <v>121</v>
      </c>
      <c r="I306" s="26" t="s">
        <v>31</v>
      </c>
      <c r="J306" s="23" t="s">
        <v>14</v>
      </c>
    </row>
    <row r="307" spans="2:10" ht="60.6" customHeight="1" x14ac:dyDescent="0.3">
      <c r="B307" s="26">
        <v>1</v>
      </c>
      <c r="C307" s="26">
        <v>7</v>
      </c>
      <c r="D307" s="29" t="s">
        <v>125</v>
      </c>
      <c r="E307" s="49">
        <v>2500000</v>
      </c>
      <c r="F307" s="32">
        <f t="shared" si="7"/>
        <v>17500000</v>
      </c>
      <c r="G307" s="28" t="s">
        <v>120</v>
      </c>
      <c r="H307" s="23" t="s">
        <v>121</v>
      </c>
      <c r="I307" s="26" t="s">
        <v>31</v>
      </c>
      <c r="J307" s="23" t="s">
        <v>14</v>
      </c>
    </row>
    <row r="308" spans="2:10" ht="60.6" customHeight="1" x14ac:dyDescent="0.3">
      <c r="B308" s="26">
        <v>1</v>
      </c>
      <c r="C308" s="26">
        <v>7</v>
      </c>
      <c r="D308" s="29" t="s">
        <v>126</v>
      </c>
      <c r="E308" s="49">
        <v>2500000</v>
      </c>
      <c r="F308" s="32">
        <f t="shared" si="7"/>
        <v>17500000</v>
      </c>
      <c r="G308" s="28" t="s">
        <v>120</v>
      </c>
      <c r="H308" s="23" t="s">
        <v>121</v>
      </c>
      <c r="I308" s="26" t="s">
        <v>31</v>
      </c>
      <c r="J308" s="23" t="s">
        <v>14</v>
      </c>
    </row>
    <row r="309" spans="2:10" ht="60.6" customHeight="1" x14ac:dyDescent="0.3">
      <c r="B309" s="26">
        <v>1</v>
      </c>
      <c r="C309" s="26">
        <v>7</v>
      </c>
      <c r="D309" s="29" t="s">
        <v>127</v>
      </c>
      <c r="E309" s="49">
        <v>2500000</v>
      </c>
      <c r="F309" s="32">
        <f t="shared" si="7"/>
        <v>17500000</v>
      </c>
      <c r="G309" s="28" t="s">
        <v>120</v>
      </c>
      <c r="H309" s="23" t="s">
        <v>121</v>
      </c>
      <c r="I309" s="26" t="s">
        <v>31</v>
      </c>
      <c r="J309" s="23" t="s">
        <v>14</v>
      </c>
    </row>
    <row r="310" spans="2:10" ht="88.2" customHeight="1" x14ac:dyDescent="0.3">
      <c r="B310" s="23">
        <v>1</v>
      </c>
      <c r="C310" s="23">
        <v>2</v>
      </c>
      <c r="D310" s="28" t="s">
        <v>130</v>
      </c>
      <c r="E310" s="43">
        <v>484296517.69999999</v>
      </c>
      <c r="F310" s="43">
        <f>484296517.7</f>
        <v>484296517.69999999</v>
      </c>
      <c r="G310" s="28" t="s">
        <v>52</v>
      </c>
      <c r="H310" s="48" t="s">
        <v>273</v>
      </c>
      <c r="I310" s="23" t="s">
        <v>50</v>
      </c>
      <c r="J310" s="23" t="s">
        <v>131</v>
      </c>
    </row>
    <row r="311" spans="2:10" ht="76.2" customHeight="1" x14ac:dyDescent="0.3">
      <c r="B311" s="23">
        <v>1</v>
      </c>
      <c r="C311" s="23">
        <v>4</v>
      </c>
      <c r="D311" s="28" t="s">
        <v>132</v>
      </c>
      <c r="E311" s="43">
        <f>1300000000-E310</f>
        <v>815703482.29999995</v>
      </c>
      <c r="F311" s="43">
        <f>815703482.3</f>
        <v>815703482.29999995</v>
      </c>
      <c r="G311" s="28" t="s">
        <v>52</v>
      </c>
      <c r="H311" s="48" t="s">
        <v>273</v>
      </c>
      <c r="I311" s="23" t="s">
        <v>49</v>
      </c>
      <c r="J311" s="23" t="s">
        <v>131</v>
      </c>
    </row>
  </sheetData>
  <mergeCells count="1">
    <mergeCell ref="B1:J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  <ignoredErrors>
    <ignoredError sqref="F270:F275 E270 F195:F199 F235:F247" unlockedFormula="1"/>
    <ignoredError sqref="F6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Nohemi Garcia Leon</dc:creator>
  <cp:lastModifiedBy>Nohemi Garcia Leon</cp:lastModifiedBy>
  <cp:lastPrinted>2023-01-13T21:17:45Z</cp:lastPrinted>
  <dcterms:created xsi:type="dcterms:W3CDTF">2021-06-21T19:20:51Z</dcterms:created>
  <dcterms:modified xsi:type="dcterms:W3CDTF">2023-02-03T21:28:42Z</dcterms:modified>
</cp:coreProperties>
</file>