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hidePivotFieldList="1" defaultThemeVersion="166925"/>
  <mc:AlternateContent xmlns:mc="http://schemas.openxmlformats.org/markup-compatibility/2006">
    <mc:Choice Requires="x15">
      <x15ac:absPath xmlns:x15ac="http://schemas.microsoft.com/office/spreadsheetml/2010/11/ac" url="https://d.docs.live.net/6445c34ce01e54f9/CARPETA 2024/POLITICAS PUBLICAS 2024/PLANEACIÓN/MIPG/"/>
    </mc:Choice>
  </mc:AlternateContent>
  <xr:revisionPtr revIDLastSave="13" documentId="8_{F1D0FECE-C702-4789-A540-96845BEE1A0A}" xr6:coauthVersionLast="47" xr6:coauthVersionMax="47" xr10:uidLastSave="{488C7F29-1C76-4D71-B415-582659D990F0}"/>
  <bookViews>
    <workbookView xWindow="-120" yWindow="-120" windowWidth="20730" windowHeight="11040" xr2:uid="{00000000-000D-0000-FFFF-FFFF00000000}"/>
  </bookViews>
  <sheets>
    <sheet name="IV TRIM" sheetId="11" r:id="rId1"/>
    <sheet name="Hoja4" sheetId="18" state="hidden" r:id="rId2"/>
    <sheet name="TABLA DINÁMICA" sheetId="14" state="hidden" r:id="rId3"/>
    <sheet name="Hoja3" sheetId="17" state="hidden" r:id="rId4"/>
    <sheet name="Hoja2" sheetId="16" state="hidden" r:id="rId5"/>
    <sheet name="Hoja1" sheetId="15" state="hidden" r:id="rId6"/>
    <sheet name="TABLAS" sheetId="4" state="hidden" r:id="rId7"/>
  </sheets>
  <externalReferences>
    <externalReference r:id="rId8"/>
  </externalReferences>
  <definedNames>
    <definedName name="_xlnm._FilterDatabase" localSheetId="0" hidden="1">'IV TRIM'!$A$9:$BV$81</definedName>
    <definedName name="equipos">[1]ParaPriorizar!$C$65521:$C$65529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1" i="11" l="1"/>
  <c r="O67" i="11"/>
  <c r="O26" i="11"/>
  <c r="O12" i="11"/>
  <c r="O13" i="11"/>
  <c r="O14" i="11"/>
  <c r="O15" i="11"/>
  <c r="O16" i="11"/>
  <c r="O17" i="11"/>
  <c r="O18" i="11"/>
  <c r="O19" i="11"/>
  <c r="O20" i="11"/>
  <c r="O21" i="11"/>
  <c r="O22" i="11"/>
  <c r="O23" i="11"/>
  <c r="O24" i="11"/>
  <c r="O25"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8" i="11"/>
  <c r="O69" i="11"/>
  <c r="O70" i="11"/>
  <c r="O72" i="11"/>
  <c r="O73" i="11"/>
  <c r="O74" i="11"/>
  <c r="O75" i="11"/>
  <c r="O76" i="11"/>
  <c r="O77" i="11"/>
  <c r="O78" i="11"/>
  <c r="O79" i="11"/>
  <c r="O80" i="11"/>
  <c r="O11" i="11"/>
  <c r="O10" i="11"/>
  <c r="F6" i="15"/>
  <c r="B3" i="15"/>
  <c r="C28" i="4"/>
  <c r="C27" i="4"/>
  <c r="C26" i="4"/>
  <c r="C25" i="4"/>
  <c r="C24" i="4"/>
  <c r="C23" i="4"/>
  <c r="C22" i="4"/>
  <c r="C21" i="4"/>
  <c r="C20" i="4"/>
  <c r="C19" i="4"/>
  <c r="C18" i="4"/>
  <c r="C17" i="4"/>
  <c r="C16" i="4"/>
  <c r="C15" i="4"/>
  <c r="C14" i="4"/>
  <c r="C13" i="4"/>
  <c r="C12" i="4"/>
  <c r="I11" i="4"/>
  <c r="H13" i="4" s="1"/>
  <c r="H15" i="4" s="1"/>
  <c r="H9" i="4"/>
  <c r="C9" i="4"/>
  <c r="C8" i="4"/>
  <c r="C7" i="4"/>
  <c r="I6" i="4"/>
  <c r="I7" i="4"/>
  <c r="I8" i="4" s="1"/>
  <c r="C6" i="4"/>
  <c r="I5" i="4"/>
  <c r="C5" i="4"/>
  <c r="C4" i="4"/>
  <c r="C3" i="4"/>
  <c r="E3" i="15"/>
  <c r="O8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 PAREJA</author>
  </authors>
  <commentList>
    <comment ref="A74" authorId="0" shapeId="0" xr:uid="{037526D5-63C4-49AD-81C6-3BFC3126DE74}">
      <text>
        <r>
          <rPr>
            <b/>
            <sz val="9"/>
            <color indexed="81"/>
            <rFont val="Tahoma"/>
            <family val="2"/>
          </rPr>
          <t>ISABEL PAREJA:</t>
        </r>
        <r>
          <rPr>
            <sz val="9"/>
            <color indexed="81"/>
            <rFont val="Tahoma"/>
            <family val="2"/>
          </rPr>
          <t xml:space="preserve">
6 actividades en el Plan de acciñon anterior para la politica de control interno</t>
        </r>
      </text>
    </comment>
  </commentList>
</comments>
</file>

<file path=xl/sharedStrings.xml><?xml version="1.0" encoding="utf-8"?>
<sst xmlns="http://schemas.openxmlformats.org/spreadsheetml/2006/main" count="3145" uniqueCount="759">
  <si>
    <t>PLAN DE ACCIÓN MODELO INTEGRADO DE PLANEACIÓN Y GESTIÓN MIPG 2023 - 2024
INDERBU</t>
  </si>
  <si>
    <t>Código: F-DPM-1210-238,37-047</t>
  </si>
  <si>
    <t>Versión: 2.0</t>
  </si>
  <si>
    <t>Fecha aprobación: Noviembre-22-2023</t>
  </si>
  <si>
    <t>Página: 1 de 1</t>
  </si>
  <si>
    <t xml:space="preserve">Fecha Aprobación / Actualización Plan: </t>
  </si>
  <si>
    <t>ORDEN</t>
  </si>
  <si>
    <t xml:space="preserve">DIMENSIÓN </t>
  </si>
  <si>
    <t>POLÍTICAS</t>
  </si>
  <si>
    <t>RESULTADO FURAG VIGENCIA ANTERIOR</t>
  </si>
  <si>
    <t>ACTIVIDAD DE TRABAJO</t>
  </si>
  <si>
    <t>PRODUCTO / ENTREGABLE</t>
  </si>
  <si>
    <t>META</t>
  </si>
  <si>
    <t xml:space="preserve">TIPO DE META </t>
  </si>
  <si>
    <t>LOGRO</t>
  </si>
  <si>
    <t>CUMPLIMIENTO TRIMESTRE</t>
  </si>
  <si>
    <t>CUMPLIMIENTO ACUMULADO</t>
  </si>
  <si>
    <t>OBSERVACIONES</t>
  </si>
  <si>
    <t>RECURSOS</t>
  </si>
  <si>
    <t>RESPONSABLE</t>
  </si>
  <si>
    <t>CRONOGRAMA DE TRABAJO</t>
  </si>
  <si>
    <t>AÑO 2022</t>
  </si>
  <si>
    <t>AÑO 2023</t>
  </si>
  <si>
    <t>AÑO 2024</t>
  </si>
  <si>
    <t>III Trim</t>
  </si>
  <si>
    <t>IV Trim</t>
  </si>
  <si>
    <t>I Trim</t>
  </si>
  <si>
    <t>II Trim</t>
  </si>
  <si>
    <t>Talento Humano</t>
  </si>
  <si>
    <t>Gestión Estratégica del Talento Humano</t>
  </si>
  <si>
    <t>Elaborar documento de Manual de funciones actualizado de acuerdo a las necesidades de la entidad.</t>
  </si>
  <si>
    <t>Documento Manual de funciones actualizado.</t>
  </si>
  <si>
    <t>INCREMENTO</t>
  </si>
  <si>
    <t>Humanos, físicos y Tecnológicos</t>
  </si>
  <si>
    <t>Subdirector Administrativo y Financiero</t>
  </si>
  <si>
    <t>Elaborar y aprobar la Politica de Gestión del Talento Humano de la Entidad.</t>
  </si>
  <si>
    <t xml:space="preserve">Politica de Gestión del Talento humano elaborada y aprobada. </t>
  </si>
  <si>
    <t>Incluir dentro del plan de bienestar de la vigencia 2023 tres actividades con el fin de mejorar el clima laboral teniendo en cuenta los resultados de batería de riesgo psicosocial periodo anterior. Aplicar la batería de riesgo psicosocial vigencia 2023 para implementar el plan de bienestar vigencia 2024.</t>
  </si>
  <si>
    <t>Cronograma de actividades y evidencia de ejecución de las actividades programadas -Informe de aplicación de Batería de Riesgo Psicosocial Vigencia 2023.</t>
  </si>
  <si>
    <t>Plan de Bienestar 2024 con actividades encaminadas a mejorar el clima laboral según resultados de la batería de riesgo psicosocial 2023</t>
  </si>
  <si>
    <t xml:space="preserve">Realizar capacitaciones al personal sobre diversidad , violencia de genero y discriminación de dichas comunidades. </t>
  </si>
  <si>
    <t>Capacitación sobre diversidad, violencia de género y discriminación a los funcionarios y contratistas realizada</t>
  </si>
  <si>
    <t xml:space="preserve">Elaborar procedimiento y/o manual de los acuerdos de gestión. </t>
  </si>
  <si>
    <t>procedimiento y/o manual de los acuerdos de gestión elaborado</t>
  </si>
  <si>
    <t>Elaborar formato de los acuerdos de gestión.</t>
  </si>
  <si>
    <t>Formato elaborado.</t>
  </si>
  <si>
    <t>Integridad</t>
  </si>
  <si>
    <t>Elaborar y aprobar la politica de integridad de la entidad.</t>
  </si>
  <si>
    <t>Politica de integridad de la entidad elaborada y aprobada.</t>
  </si>
  <si>
    <t>Desarrollar 5 jornadas de sensibilización de los valores de la entidad para desarrollar el hábito de actuar de forma coherente con la ética de la institución</t>
  </si>
  <si>
    <t>Jornadas de sensibilización realizadas</t>
  </si>
  <si>
    <t>Realizar evaluación del cumplimiento de los valores y principios de la entidad por los servidores públicos.</t>
  </si>
  <si>
    <t>Informe de evaluación de apropiación de valores realizado.</t>
  </si>
  <si>
    <t xml:space="preserve">Realizar actividades de socialización del procedimiento de conflicto de intereses y rutas de acceso a canales de consulta y orientación para el manejo de conflictos de intereses  y su declaración. </t>
  </si>
  <si>
    <t>Registro de actividades de socialización realizadas</t>
  </si>
  <si>
    <t xml:space="preserve">Direccionamiento Estratégico y Planeación </t>
  </si>
  <si>
    <t>Planeación institucional</t>
  </si>
  <si>
    <t>Implementar acciones y estrategias dirigidas a capacitar a los grupos de valor y control social en forma directa por parte de la entidad o en alianza con otros organismos públicos (ESAP, DAFP, Ministerio del Interior, entre otros).</t>
  </si>
  <si>
    <t>Capacitaciones dirigidas a grupos de valor realizadas</t>
  </si>
  <si>
    <t>Subdirector Técnico - Planeación</t>
  </si>
  <si>
    <t xml:space="preserve">Elaborar plan de acción institucional por procesos de la entidad vigencia 2024 teniendo en cuenta la participación ciudadana con enfoque diferencial y de derechos humanos. </t>
  </si>
  <si>
    <t>Plan de acción Elaborado</t>
  </si>
  <si>
    <t xml:space="preserve">Hacer el seguimiento al plan de acción institucional vigencia 2023 y 2024 </t>
  </si>
  <si>
    <t>Seguimiento realizado.</t>
  </si>
  <si>
    <t>Gestión con valores para resultados</t>
  </si>
  <si>
    <t>Gobierno digital</t>
  </si>
  <si>
    <t xml:space="preserve">Crear y socializar la politica de Guia de estilos de publicación y generación de información de la entidad en la página web institucional de acuerdo a los lineamientos del Ministerio de Tecnologias de la Información y las Comunicaciones. </t>
  </si>
  <si>
    <t xml:space="preserve">Politica de Guia de estilos de publicación creada y socilaizada. </t>
  </si>
  <si>
    <t>Renovar la infraestructura tecnológica institucional para mejorar los procesos y servicios misionales.</t>
  </si>
  <si>
    <t xml:space="preserve">Ordenes de compra de tienda virtual del estado Colombiano. </t>
  </si>
  <si>
    <t>Mantener actualizado el  conjunto de datos publicados en el portal y en la web de la Entidad</t>
  </si>
  <si>
    <t>Datos abiertos actualizados y publicados</t>
  </si>
  <si>
    <t>MANTENIMIENTO</t>
  </si>
  <si>
    <t>Actualizar las vistas de información de la arquitectura de información para todas las fuentes.</t>
  </si>
  <si>
    <t>Repositorio de arquitectura de información actualizado</t>
  </si>
  <si>
    <t>Mantener actualizadas las visitas de despliegue, conectividad y almacenamiento de la arquitectura de infraestructura de TI de la entidad.</t>
  </si>
  <si>
    <t>Inventario tecnológico de la entidad actualizado</t>
  </si>
  <si>
    <t>Mantener actualizado el esquema de soporte y mantenimiento de los sistemas de información, implementarlo y actualizarlo mediante un proceso de mejora continua de acuerdo con los lineamientos del Ministerio de Tecnologías de la Información y las Comunicaciones.</t>
  </si>
  <si>
    <t xml:space="preserve">Esquema de soporte y mantenimiento de los sistemas de información (base listado de sistemas de información) actualizado. </t>
  </si>
  <si>
    <t>Mantener actualizado el plan de continuidad de los servicios tecnológicos mediante pruebas y verificaciones acordes a las necesidades de la entidad.</t>
  </si>
  <si>
    <t>Plan de continuidad de los servicios tecnológicos actualizado.</t>
  </si>
  <si>
    <t>Mantener actualizado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</si>
  <si>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Inventario de activos de seguridad y privacidad de la información de la entidad, actualizado y aprobado (documento de inventario y acta de comité de Gestión y Desempeño Institucional)</t>
  </si>
  <si>
    <t>Mantener actualizados los  indicadores de uso y apropiación TI</t>
  </si>
  <si>
    <t>Batería de indicadores de uso y apropiación de TI actualizada.</t>
  </si>
  <si>
    <t>Aprobar la matriz de riesgos de seguridad y privacidad de la información de la entidad, mediante el comité de gestión y desempeño institucional.</t>
  </si>
  <si>
    <t>Matriz de riesgos de seguridad y privacidad de la información aprobada.</t>
  </si>
  <si>
    <t>Elaborar e Implementar un plan de mantenimiento preventivo y evolutivo (de mejoramiento) sobre la infraestructura de TI de la entidad.</t>
  </si>
  <si>
    <t>Plan de mantenimiento preventivo y evolutivo implementado</t>
  </si>
  <si>
    <t>Utilizar acuerdos marco de precios para bienes y servicios de TI con el propósito de optimizar las compras de tecnologías de información de la entidad.</t>
  </si>
  <si>
    <t>Procesos de adquisición de TI celebrados a través de la TVEC.</t>
  </si>
  <si>
    <t>Utilizar técnicas de analítica de datos para describir hechos o fenómenos de la entidad (analítica descriptiva).</t>
  </si>
  <si>
    <t>Informe de analitica de datos de ingresos a escenarios deportivos y PQRSD realizado</t>
  </si>
  <si>
    <t>Seguridad digital</t>
  </si>
  <si>
    <t>Mantener actualizado y realizar la medicion de cumplimiento de los objetivos específicos de seguridad de la información, aprobarlos mediante la alta dirección y medir su nivel de cumplimiento mediante los indicadores definidos para tal fin.</t>
  </si>
  <si>
    <t>Batería de indicadores para medir el nivel de cumplimiento de los objetivos específicos de seguridad de la información</t>
  </si>
  <si>
    <t>Revisar y actualizar roles y responsabilidades especificos de seguridad de la información de acuerdo con las necesidades de la entidad y aprobarlos mediante la alta dirección y el proceso de mejora continua.</t>
  </si>
  <si>
    <t>Listado de roles y responsabilidades específicos de seguridad de la información</t>
  </si>
  <si>
    <t>Hacer campañas de concientización en temas de seguridad de la información de manera frecuente y periódica, específicas para cada uno de los distintos roles dentro de la entidad.</t>
  </si>
  <si>
    <t>Socialización de temas críticos de seguridad de la información en la entidad realizada</t>
  </si>
  <si>
    <t>Realizar un diagnóstico de seguridad y privacidad de la información para la vigencia 2023-2024 mediante la herramienta de autodiagnóstico del Modelo de Seguridad y Privacidad de la Información (MSPI).</t>
  </si>
  <si>
    <t>Diagnóstico de Seguridad y Privacidad de la Información a través de herramientas de autodiagnóstico del MSPI</t>
  </si>
  <si>
    <t>Destinar recursos económicos y humanos que satisfagan las necesidades de seguridad de la información de la entidad.</t>
  </si>
  <si>
    <t>Listado de inversiones en seguridad y privacidad de la información</t>
  </si>
  <si>
    <t>Actualizar la política de seguridad y privacidad de la información de la entidad, aprobarla mediante el comité de gestión y desempeño institucional, implementarla y actualizarla mediante un proceso de mejora continua, de acuerdo con los lineamientos del Ministerio de Tecnologías de la Información y Comunicaciones.</t>
  </si>
  <si>
    <t>Política de seguridad y privacidad de la información actualizada</t>
  </si>
  <si>
    <t>Racionalización de trámites</t>
  </si>
  <si>
    <t>Realizar el Diagnóstico de los trámites de la entidad, susceptibles a inscribirse en el SUIT</t>
  </si>
  <si>
    <t>Diagnóstico de los trámites de la entidad, susceptibles a inscribirse en el SUIT</t>
  </si>
  <si>
    <t>Subdirector Técnico</t>
  </si>
  <si>
    <t>Racionalización de Tramites</t>
  </si>
  <si>
    <t>Inscribir en el aplicativo SUIT tramites y/o OPA´S  de la entidad de acuerdo al diagnostico realizado</t>
  </si>
  <si>
    <t>Tramites y/o OPA´S inscritos en el aplicativo SUIT</t>
  </si>
  <si>
    <t>Elaboración Guía  para la implementación de la Política de Racionalización de Tramites.</t>
  </si>
  <si>
    <t xml:space="preserve"> Guía  para la implementación de la Política de Racionalización de Tramites elaborada.</t>
  </si>
  <si>
    <t>Servicio al ciudadano</t>
  </si>
  <si>
    <t>Elaborar, aprobar y socializar el Manual de Atención al ciudadano del INDERBU</t>
  </si>
  <si>
    <t xml:space="preserve">Manual de Atención al ciudadano del INDERBU documentado , aprobado y socializado. </t>
  </si>
  <si>
    <t>Realizar  Curso basico de lenguaje de señas a los funcionarios y contratistas del INDERBU.</t>
  </si>
  <si>
    <t>Curso basico de  lenguaje de señas a los funcionarios y contratistas  del INDERBU  realizado.</t>
  </si>
  <si>
    <t xml:space="preserve">Realizar  capacitación en  temas relacionados con la política al servicio al ciudadano </t>
  </si>
  <si>
    <t xml:space="preserve">Capacitación realizada sobre política  del Servicio al Ciudadano </t>
  </si>
  <si>
    <t>Elaborar  la guia de buenas prácticas en el servicio al ciudadano del INDERBU</t>
  </si>
  <si>
    <t xml:space="preserve"> Guia de Buenas pracgticas en el servicio al ciudadano sel INDEBRU elaborada. </t>
  </si>
  <si>
    <t>Participación ciudadana en la gestión pública</t>
  </si>
  <si>
    <t>Elaborar  el plan de Participación Ciudadana 2024</t>
  </si>
  <si>
    <t>Plan de participación Ciudadana 2024 Elaborado</t>
  </si>
  <si>
    <t>Jefe de Oficina de Prensa</t>
  </si>
  <si>
    <t>Implementar el Plan de Participación Ciudadana 2024.</t>
  </si>
  <si>
    <t>Plan de participación Ciudadana 2024 Implementado</t>
  </si>
  <si>
    <t xml:space="preserve">Publicar y divulgar la formulación del  Plan Anticorrupción y Atención al ciudadano 2024 en pagina web de la entidad con el fin de garantizar la participación ciudadana en la construcción de este. 
</t>
  </si>
  <si>
    <t xml:space="preserve">Plan Anticorrupción y Atención al Ciudadano 2024 preliminar publicado en pagina web. </t>
  </si>
  <si>
    <t>Establecer, mediante variables cuantificables, si los ejercicios de rendición de cuentas han incrementado la participación de la ciudadanía en general. Desde el sistema de control interno efectuar su verificación.</t>
  </si>
  <si>
    <t>Encuesta de satisfacción del ejercicio de rendición de cuentas de la institución diligenciadas.</t>
  </si>
  <si>
    <t>Publicar y divulgar en los espacios de participación ciudadana y/o rendición de cuentas  el cumplimiento en gestión documental y administración de archivos</t>
  </si>
  <si>
    <t xml:space="preserve">Cumplimiento en gestión documental y administración de archivos  publicado y divulgado en espacios de participación ciudadana y/o rendición de cuentas. </t>
  </si>
  <si>
    <t>Rendir cuentas en los nodos del Sistema Nacional de Rendición de Cuentas (SNRdC)</t>
  </si>
  <si>
    <t>Publicación en el Sistema Nacional de Rendición de Cuentas (SNRdC) del nodo conformado.</t>
  </si>
  <si>
    <t>Incluir en los informes y acciones de difusión para la rendición de cuentas la información sobre el avance en la garantía de derechos a partir de las metas y resultados de la planeación institucional.</t>
  </si>
  <si>
    <t>Informes de rendición de cuentas incluyendo metas y resultados de la gestión</t>
  </si>
  <si>
    <t xml:space="preserve">Información y Comunicación </t>
  </si>
  <si>
    <t>Gestión documental</t>
  </si>
  <si>
    <t>Realizar Diagnóstico Integral de Archivo, el cual incluye, los aspectos archivísticos, de administración, conservación, infraestructura y tecnología vigencia 2024</t>
  </si>
  <si>
    <t>Diagnóstico Integral de Archivos "DIA" vigencia 2024</t>
  </si>
  <si>
    <t>Actualizar y aprobar la Política Gestión Documental.</t>
  </si>
  <si>
    <t>Política Gestión Documental Actualizada y aprobada</t>
  </si>
  <si>
    <t xml:space="preserve">Realizar el documento preliminar de la actualización de las Tablas de Retención Documental  de la entidad. </t>
  </si>
  <si>
    <t>Documento preliminar de las Tabla de Retención Documental actualizadas.</t>
  </si>
  <si>
    <t>Realizar el saneamiento ambiental de áreas de archivo (fumigación, desinfección, desratización, desinsectación) donde se conservan los soportes físicos de la entidad.</t>
  </si>
  <si>
    <t>Certificados de fumigación, desinfección, desratización y desinsectación a los depósitos de archivo expedido por la entidad que realizó la actividad.</t>
  </si>
  <si>
    <t>Realizar transferencias primarias de acuerdo con la Tabla de Retención Documental</t>
  </si>
  <si>
    <t xml:space="preserve">Transferencias primarias de acuerdo con la Tabla de Retención Documental realizadas </t>
  </si>
  <si>
    <t xml:space="preserve"> </t>
  </si>
  <si>
    <t xml:space="preserve">Realizar inventario de  la totalidad de la documentación de los archivo centrales de la institución en el Formato Único de Inventario Documental - FUID  </t>
  </si>
  <si>
    <t>Inventario de  la totalidad de la documentación de los archivo centrales de la institución en el Formato Único de Inventario Documental - FUID realizado</t>
  </si>
  <si>
    <t>Elaborar catálogos e índices para las series y subseries documentales de conservación total</t>
  </si>
  <si>
    <t xml:space="preserve"> Catálogos e índices para las series y subseries documentales de conservación total elaborados</t>
  </si>
  <si>
    <t>TRANSPARENCIA Y ACCESO A LA INFORMACION PUBLICA</t>
  </si>
  <si>
    <t>Publicar y Divulgar el Plan Anticorrupción y de Atención al Ciudadano a sus grupos de valor y a la ciudadanía en pantallas, carteleras y págna web institucional.</t>
  </si>
  <si>
    <t>Plan Anticorrupción y de Atención al Ciudadano publicado en pantallas, carteleras y págna web institucional y divulgado en redes sociales.</t>
  </si>
  <si>
    <t xml:space="preserve">Realizar publicaciones en la pagina web en formato accesible para las personas con discapacidad visual y/o auditiva. </t>
  </si>
  <si>
    <t>publicaciones en la pagina web en formato accesible para las personas con discapacidad auditiva realizadas</t>
  </si>
  <si>
    <t>Gestión del Conocimiento y la innovación</t>
  </si>
  <si>
    <t>Gestión del conocimiento y la innovación</t>
  </si>
  <si>
    <t>Contar con repositorios de conocimiento explícito en la entidad para evitar su pérdida.</t>
  </si>
  <si>
    <t>Repositorio de conocimiento explícito almacenado en la intranet de la entidad (NAS)</t>
  </si>
  <si>
    <t>Subdirector Operativo y  Sistemas</t>
  </si>
  <si>
    <t>Actualizar la Política Gestión del Conocimiento e Innovación</t>
  </si>
  <si>
    <t xml:space="preserve">Documento  de la Política Gestión del Conocimiento e Innovación Actualizado </t>
  </si>
  <si>
    <t xml:space="preserve">Subdirector Operativo </t>
  </si>
  <si>
    <t>Realizar encuesta de Identificación de Necesidades de Investigación y Analisis de la fuga de conocimiento.</t>
  </si>
  <si>
    <t>Encuesta Identificación Necesidades de Investigación y Analisis  de la fuga de conocimiento realizada.</t>
  </si>
  <si>
    <t>Subdirector Operativo</t>
  </si>
  <si>
    <t>Estructurar Guia para mitigar la fuga de conocimiento institucional.</t>
  </si>
  <si>
    <t xml:space="preserve">Guia para mitigar la fuga de conocimiento institucional documentada. </t>
  </si>
  <si>
    <t>Generar campañas con la información misional de la entidad para difundir a sus grupos de valor.</t>
  </si>
  <si>
    <t>Campañas con información misional para difundir a grupos de valor (pagina web, redes sociales, flayers, pendón)</t>
  </si>
  <si>
    <t>Subdirector Operativo y  Prensa</t>
  </si>
  <si>
    <t>Documentar y aprobar en mejora continua el subproceso Deporte Asociados</t>
  </si>
  <si>
    <t>Subproceso Deporte Asociados documentado</t>
  </si>
  <si>
    <t>Subdirector Operativo y  Calidad</t>
  </si>
  <si>
    <t xml:space="preserve">Crear a traves del Comité Institucional de Gestión y Desempeño el equipo interdisciplinario para líderar la  política de Gestión del Conocimiento </t>
  </si>
  <si>
    <t xml:space="preserve">Creación  y aprobación del equipo interdisciplinario para líderar la  política de Gestión del Conocimiento </t>
  </si>
  <si>
    <t xml:space="preserve">Subdirector Operativo y  Planeación </t>
  </si>
  <si>
    <t xml:space="preserve">Control Interno </t>
  </si>
  <si>
    <t xml:space="preserve">Control interno </t>
  </si>
  <si>
    <t xml:space="preserve">Efectuar seguimiento al cumplimiento de las actividdes propuestas en las políticas  Seguridad Digital.                                                                                                                          </t>
  </si>
  <si>
    <t>Informe de Auditoría y/o seguimiento a la Subdirección Administrativa y Financiera.</t>
  </si>
  <si>
    <t>Humanos,  Físicos y Tecnológicos.</t>
  </si>
  <si>
    <t>Jefe Oficina Control Interno</t>
  </si>
  <si>
    <t>Efectuar seguimiento al cumplimiento de las actividdes propuestas en las políticas Gobierno Digital.</t>
  </si>
  <si>
    <t>Realizar seguimiento a las actividades propuestas en la política de Integridad.</t>
  </si>
  <si>
    <t>Realizar seguimiento a la política racionalización de trámites.</t>
  </si>
  <si>
    <t>Informe de Auditoría y/o seguimiento a la Subdirección Operativa.</t>
  </si>
  <si>
    <t xml:space="preserve">Realizar el seguimiento al Plan Anticorrupción y atención al ciudadano </t>
  </si>
  <si>
    <t xml:space="preserve">Informe de seguimiento del Plan Anticorrupción y Atención al Ciudadano </t>
  </si>
  <si>
    <t xml:space="preserve">Realizar el seguimiento al Mapa de Riesgos de Gestión y Mapa de Riesgos de Corrupción. </t>
  </si>
  <si>
    <t>Informe de seguimiento del Mapa de Riesgos de Gestión y Mapa de Riesgos de Corrupción</t>
  </si>
  <si>
    <t xml:space="preserve">Efectuar seguimiento al cumplimiento de las actividdes propuestas en las políticas Gestión del Conocimiento y la Innovación.                                                                                                               </t>
  </si>
  <si>
    <t>GESTION ESTRATEGICA DEL TALENTO HUMANO</t>
  </si>
  <si>
    <t>PLANEACION INSTITUCIONAL</t>
  </si>
  <si>
    <t>GOBIERNO DIGITAL</t>
  </si>
  <si>
    <t>SEGURIDAD DIGITAL</t>
  </si>
  <si>
    <t>SERVICIO AL CIUDADANO</t>
  </si>
  <si>
    <t>PARTICIPACION CIUDADANA EN LA GESTION PUBLICA</t>
  </si>
  <si>
    <t>TRANSPARENCIA, ACCESO A LA INFORMACION PUBLICA Y LUCHA CONTRA LA CORRUPCION</t>
  </si>
  <si>
    <t>GESTION DEL CONOCIMIENTO E INNOVACION</t>
  </si>
  <si>
    <t>CONTROL INTERNO</t>
  </si>
  <si>
    <t>operativa</t>
  </si>
  <si>
    <t>administratiova</t>
  </si>
  <si>
    <t>tecnica</t>
  </si>
  <si>
    <t>direccion</t>
  </si>
  <si>
    <t>presnsa</t>
  </si>
  <si>
    <t>transversal</t>
  </si>
  <si>
    <t>OATIC</t>
  </si>
  <si>
    <t>OCIG</t>
  </si>
  <si>
    <t>Oficina de Prensa y Comunicaciones</t>
  </si>
  <si>
    <t>Sec. Administrativa</t>
  </si>
  <si>
    <t>Sec. de Educación</t>
  </si>
  <si>
    <t>Sec. de Hacienda</t>
  </si>
  <si>
    <t>Sec. de Infraestructura</t>
  </si>
  <si>
    <t>Sec. de Interior</t>
  </si>
  <si>
    <t>Sec. de Planeación</t>
  </si>
  <si>
    <t>Sec. de Salud y Ambiente</t>
  </si>
  <si>
    <t>Sec. Jurídica</t>
  </si>
  <si>
    <t>Total general</t>
  </si>
  <si>
    <t>Promedio de  III TRIM 20217</t>
  </si>
  <si>
    <t>Etiquetas de fila</t>
  </si>
  <si>
    <t>Promedio de I TRIM 20229</t>
  </si>
  <si>
    <t>Promedio de ACUMULADO 2021 -2022</t>
  </si>
  <si>
    <t>POLÍTICA</t>
  </si>
  <si>
    <t>ACTIVIDAD</t>
  </si>
  <si>
    <t>PRODUCTO</t>
  </si>
  <si>
    <t>TIPO DE META</t>
  </si>
  <si>
    <t>N.X</t>
  </si>
  <si>
    <t xml:space="preserve">META </t>
  </si>
  <si>
    <t>LOGRO III TRIM 2021</t>
  </si>
  <si>
    <t>LOGRO IV TRIM 2021</t>
  </si>
  <si>
    <t>LOGRO I TRIM 2022</t>
  </si>
  <si>
    <t>LOGRO II TRIM 2022</t>
  </si>
  <si>
    <t xml:space="preserve"> III TRIM 2021</t>
  </si>
  <si>
    <t xml:space="preserve"> IV TRIM 2021</t>
  </si>
  <si>
    <t>I TRIM 2022</t>
  </si>
  <si>
    <t xml:space="preserve"> II TRIM 2022</t>
  </si>
  <si>
    <t>VAL</t>
  </si>
  <si>
    <t xml:space="preserve"> III TRIM 20212</t>
  </si>
  <si>
    <t xml:space="preserve"> IV TRIM 20213</t>
  </si>
  <si>
    <t>I TRIM 20224</t>
  </si>
  <si>
    <t xml:space="preserve"> II TRIM 20225</t>
  </si>
  <si>
    <t xml:space="preserve">Calculo1 </t>
  </si>
  <si>
    <t>Calculo2</t>
  </si>
  <si>
    <t>Calculo3</t>
  </si>
  <si>
    <t>Calculo4</t>
  </si>
  <si>
    <t>Calculo5</t>
  </si>
  <si>
    <t xml:space="preserve"> III TRIM 20217</t>
  </si>
  <si>
    <t xml:space="preserve"> IV TRIM 20218</t>
  </si>
  <si>
    <t>I TRIM 20229</t>
  </si>
  <si>
    <t xml:space="preserve"> II TRIM 202210</t>
  </si>
  <si>
    <t>ACUMULADO 2021 -2022</t>
  </si>
  <si>
    <t>DEPENDENCIA</t>
  </si>
  <si>
    <t>Gestión estratégica del talento humano</t>
  </si>
  <si>
    <t>Analizar puestos de trabajo e identificarlos para vincular personal con discapacidad.</t>
  </si>
  <si>
    <t>Puestos de trabajo identificados en donde se pueda vincular personas con discapacidad.</t>
  </si>
  <si>
    <t>SI</t>
  </si>
  <si>
    <t>x</t>
  </si>
  <si>
    <t>1</t>
  </si>
  <si>
    <t>4</t>
  </si>
  <si>
    <t>3</t>
  </si>
  <si>
    <t/>
  </si>
  <si>
    <t>Se realizó un análisis de ubicación de puestos de trabajo para personas con discapacidad para desempeñar sus labores del día 18 de agosto del 2021</t>
  </si>
  <si>
    <t>Talento Humano, Recursos Físicos y Tecnológicos</t>
  </si>
  <si>
    <t>Profesional Especializado - TH
(Secretaría Administrativa)</t>
  </si>
  <si>
    <t>Establecer espacios para resaltar y estimular a los servidores públicos.</t>
  </si>
  <si>
    <t>Espacios que permitan resaltar y estimular a los servidores públicos como reconocimiento a sus labores.</t>
  </si>
  <si>
    <t>2</t>
  </si>
  <si>
    <t>Se programó para el 15 y 29 de octubre la Jornada de Conmemoración y exaltación de los servidores públicos de la Alcaldía de Bucaramanga. La actividad se cumplió durante el cuarto trimestre del año 2021, en cumplimiento al cronograma establecido en el presente plan.
Se realizó jornada de reconocimiento a servidores públicos, entrega de estímulos a mejores servidores públicos por evaluación de desempeño</t>
  </si>
  <si>
    <t>Subsecretario Administrativo - TH
(Secretaría Administrativa)</t>
  </si>
  <si>
    <t>Realizar informes sobre las razones de retiro de los servidores públicos.</t>
  </si>
  <si>
    <t xml:space="preserve">Informes analizados acerca de las razones de retiro que genere insumos para el plan de previsión del talento humano. </t>
  </si>
  <si>
    <t>0%</t>
  </si>
  <si>
    <t>Se realizó informe de razones de retiro de servidores públicos, correspondiente al periodo comprendido entre el 1 de enero a 31 de diciembre de 2021, según se evidencia en pantallazo enviado.</t>
  </si>
  <si>
    <t>Consolidar  estadísticas de la información del talento humano.</t>
  </si>
  <si>
    <t>Estadísticas de la información de Gestión Estratégica de Talento Humano consolidadas.</t>
  </si>
  <si>
    <t>Se realizó encuesta "Maestro de empleados" que contiene información de los servidores públicos de planta, se presenta informe con los resultados de la encuesta maestra de empleados</t>
  </si>
  <si>
    <t>Técnico Operativo
(Secretaría Administrativa)</t>
  </si>
  <si>
    <t>Analizar y tomar las medidas de mejora que contribuyan al fortalecimiento del clima laboral en la entidad. Desde el sistema de control interno efectuar su verificación.</t>
  </si>
  <si>
    <t>Socialización de los resultados de la medición del clima laboral vigencia 2021</t>
  </si>
  <si>
    <t xml:space="preserve">Se realizó estudio de medición del clima laboral, y se socializó a 58 servidores públicos y contratistas el día 05 de noviembre, se anexa pantallazo de las diapositivas socializadas y tabla de Excel de asistencia.  </t>
  </si>
  <si>
    <t>Establecer incentivos especiales para el personal de servicio al ciudadano y otros estímulos para quienes se encuentren con distinto tipo de vinculación (provisionales, contratistas, etc.) en la entidad.</t>
  </si>
  <si>
    <t>Cuadro de mérito del personal del Centro de Atención Especializado- CAME.</t>
  </si>
  <si>
    <t>Se realizó el reconocimiento a tres personas que prestan el servicio en el  CAME de acuerdo con la evaluación de satisfacción realizada por los usuarios. Se adjunta informe de la acción de fecha del segundo semestre del 2021</t>
  </si>
  <si>
    <t xml:space="preserve">Analizar que los resultados de la evaluación de desempeño laboral y de los acuerdos de gestión sean coherentes con el cumplimiento de las metas de la entidad. </t>
  </si>
  <si>
    <t>Informe de análisis de los resultados de las evaluaciones de desempeño laboral y los acuerdos de gestión.</t>
  </si>
  <si>
    <t>Se realizó el análisis de los resultados de las evaluaciones de desempeño correspondientes al primer semestre del año 2021 a corte 30 de septiembre de 2021</t>
  </si>
  <si>
    <t>Desarrollar jornadas de capacitación y/o divulgación a sus servidores y contratistas sobre participación ciudadana, rendición de cuentas y control social.</t>
  </si>
  <si>
    <t>Jornadas de capacitación y/o divulgación a los  servidores públicos  y contratistas en los temas de participación ciudadana, rendición de cuentas y control social.</t>
  </si>
  <si>
    <t xml:space="preserve">Se realizó capacitación en temas de rendición de cuentas, participación ciudadana a los servidores públicos y contratistas de la administración, el cual se puede evidenciar mediante la convocatoria por correo electrónico del día 18 de noviembre de 2021
Se realizó capacitación el día 1 y 6 de marzo de 2022, sobre participación ciudadana, rendición de cuentas y control social, se adjunta planillas de asistencias. </t>
  </si>
  <si>
    <t>Implementar mecanismos para transferir el conocimiento de las personas que se retiran a quienes continúan vinculados.</t>
  </si>
  <si>
    <t>Herramienta  implementada y mantenida, a través del uso del formato de transferencia de conocimiento o retiro del servicio F-GAT-8100-238,37-195.</t>
  </si>
  <si>
    <t>100%</t>
  </si>
  <si>
    <t>Se estableció en el formato F-GAT-8100-238,37-036,la inclusión del formato F-GAT-8100-238,37-195  como uno de los requisitos de entrega de puesto de trabajo el cual todos los servidores los cuales se retiraron diligenciaron a cabalidad el formato</t>
  </si>
  <si>
    <t xml:space="preserve">Fomentar espacios de participación para todo el personal, para armonizar los valores del servicio público con los códigos de ética institucional, implementar jornadas de difusión y herramientas pedagógicas para desarrollar el hábito de actuar de forma coherente con ellos. </t>
  </si>
  <si>
    <t>Jornadas de apropiación del código de integridad.</t>
  </si>
  <si>
    <t>Se han realizado Jornadas de capacitación y sensibilización del código de integridad y se puede evidenciar en el informe consolidado de las socializaciones al Código de integridad de la vigencia 2021
*Viernes de Valores: Agosto 27 de 2021.
*Muro de integridad: septiembre 17 de 2021.
*Recordación digital, reto diligencia con cada uno de los valores del código de integridad: lunes 06 de septiembre de 2021</t>
  </si>
  <si>
    <t>Establecer al interior de su entidad un proceso para la gestión de los conflictos de interés, donde el servidor público pueda tener claridad de cómo se reporta un posible caso y cuál es el conducto regular a seguir. .</t>
  </si>
  <si>
    <t>Campañas de divulgación para promover el correo de cod.integridad@bucaramanga.gov.co, como un canal para conocer opiniones y denuncias sobre faltas al código de integridad.</t>
  </si>
  <si>
    <t xml:space="preserve">A través del correo cod.integridad@bucaramanga.gov.co se ha enviado mensajes a los servidores públicos y contratistas de la alcaldía, informando que a través de este medio pueden realizar las denuncias sobre faltas al código de integridad. Se anexa "Pantallazo" correo de promoción y divulgación del correo del código de integridad de fecha 06 de diciembre del 2021
También se ha utilizado para realizar los Retos digitales  de los valores del código de integridad. </t>
  </si>
  <si>
    <t>Formular y desarrollar un mecanismo para el registro, seguimiento y monitoreo a las declaraciones de conflictos de interés por parte de los servidores públicos que laboran dentro de la entidad.</t>
  </si>
  <si>
    <t>Informe de seguimiento del registro de la declaración de conflicto de intereses de los directivos que se rinden en la plataforma de función pública.</t>
  </si>
  <si>
    <t>La actividad se cumplió en el primer trimestre de 2022, de acuerdo con el cronograma establecido en el presente plan.
Se realizó un informe de seguimiento para el registro, seguimiento y monitoreo a las declaraciones de conflictos de interés para el periodo comprendido entre el 1 de enero y el 31 de marzo de 2022.  (se adjunta base datos).</t>
  </si>
  <si>
    <t>Realizar la evaluación de la planeación estratégica, contando con mecanismos que permitan relacionar el Plan Estratégico con los objetivos estratégicos y operativos, considerando alertas frente a posibles incumplimientos, necesidades de recursos, cambios en el entorno, entre otros, que garanticen el  cumplimiento del Plan de Desarrollo 2020-2023 Bucaramanga, Ciudad de Oportunidades.</t>
  </si>
  <si>
    <t>Plan Indicativo 2020 - 2023.</t>
  </si>
  <si>
    <t xml:space="preserve">La Secretaría de Planeación actualizó el Plan Indicativo para la vigencia, el cual se encuentra publicado en la página web de la Alcaldía en el siguiente enlace: https://www.bucaramanga.gov.co/transparencia/planes-de-accion/
</t>
  </si>
  <si>
    <t>Profesional Especializado
(Secretaría de Planeación)</t>
  </si>
  <si>
    <t>Planes de Acción por dependencia.</t>
  </si>
  <si>
    <t>La Secretaría de Planeación cuenta con los 21 planes de acción por dependencia con corte a 31 de marzo de 2022, los cuales se encuentran publicados en la página web de la entidad. Enlace: https://www.bucaramanga.gov.co/transparencia/planes-de-accion/</t>
  </si>
  <si>
    <t>Plan Operativo Anual de Inversiones .</t>
  </si>
  <si>
    <t>La Secretaría de Planeación cuenta con el Plan Operativo Anual de Inversiones, el cual se encuentra  publicado e la página web institucional.</t>
  </si>
  <si>
    <t>Seguimientos al Plan de Desarrollo 2020 - 2023.</t>
  </si>
  <si>
    <t>La Secretaría de Planeación ha realizado el seguimiento al Plan de Desarrollo 2020 - 2023 en los meses de Enero, Febrero y Marzo de 2022, el cual se encuentra publicado en el siguiente enlace: https://datastudio.google.com/u/0/reporting/0cd5b24f-8127-4cbb-84eb-83a7ebaac49c?s=hojYat79zQ4</t>
  </si>
  <si>
    <t>Actualizar el tablero de indicadores para hacer seguimiento  y evaluación del desempeño de los procesos de la entidad.</t>
  </si>
  <si>
    <t>Tablero de desempeño de indicadores de los procesos de la entidad actualizado.</t>
  </si>
  <si>
    <t>Profesional Especializado
(Secretaría Administrativa)</t>
  </si>
  <si>
    <t xml:space="preserve">Realizar el seguimiento a las Políticas Públicas (PIIAF, Discapacidad) identificando las acciones realizadas que impactan a la población con enfoque diferencial (Grupos étnicos). </t>
  </si>
  <si>
    <t>Seguimiento a Políticas Públicas (PIIAFF, Discapacidad)</t>
  </si>
  <si>
    <t>La Secretaría de Planeación realizó seguimiento con corte a 30 de septiembre del PIIAFF y se presentó al Consejo Municipal de Política Social el 8 de noviembre de 2021. Se cuenta como evidencia el informe de seguimiento y la presentación Power Point. Así mismo, se consolidó la información del seguimiento a la Política de Discapacidad con corte a 30 de junio junto con la Secretaría de Salud en mesa de trabajo realizada el día 28 de septiembre (Seguimiento semestral). Se cuenta como evidencia la matriz del Plan de acción, Circular 46 y acta de reunión del 28 de septiembre 2021.
Por otra parte, se realizó seguimiento al PIIAFF con corte a 31 de diciembre 2021 se consolidó la información en el Tablero de Control, se encuentra pendiente socialización en Mesa de Primera Infancia, Infancia y Adolescencia. Link: https://datastudio.google.com/reporting/7cd66de3-3096-4e31-af7b-548fc4e24c26/page/p_7zw0le1qoc. Así mismo, el 18 de enero de 2022 se solicitó el reporte de seguimiento Plan de Acción de Discapacidad con corte a 31 de diciembre de 2021 mediante la circular No. 1 de 2022 a las secretarías, oficinas e institutos descentralizados.</t>
  </si>
  <si>
    <t>Brindar asesoría y acompañamiento a los líderes de proceso en la aplicación de la política de administración de riesgos de la entidad y el monitoreo a los mapas de riesgos de gestión y de corrupción, así como para la construcción del Plan Anticorrupción con todos sus componentes de acuerdo a las directrices del DAFP.</t>
  </si>
  <si>
    <t xml:space="preserve">Informes cumplimiento Plan Anticorrupción 2021 </t>
  </si>
  <si>
    <t>Se elaboró el informe de avance del PAAC correspondiente a la Secretaría de Planeación, con corte a 31 de agosto de 2021 de acuerdo a lo estipulado en la ley. El informe de seguimiento se encuentra publicado en la página web.  De igual manera, en enero 2022 se elaboró el informe para el seguimiento y cierre del PAAC con corte a 31 de diciembre de 2021, el cual se encuentra publicado en el siguiente enlace: https://www.bucaramanga.gov.co/transparencia/plan-anticorrupcion-y-de-atencion-al-ciudadano-2/  https://www.bucaramanga.gov.co/wp-content/uploads/2022/01/CONSOLIDADO-TERCER-SEGUIMIENTO-PAAC-2021-DEF.xls</t>
  </si>
  <si>
    <t xml:space="preserve">Monitoreos al Mapa de Riesgos de Corrupción 2021 </t>
  </si>
  <si>
    <t xml:space="preserve">Se realizó monitoreo al Mapa de Riesgos de Corrupción del proceso de Planeación y Direccionamiento estratégico con corte a 30 de septiembre 2021 y a 31 de diciembre de 2021.Se cuenta con actas de monitoreo </t>
  </si>
  <si>
    <t>Política de Administración de Riesgos 2021 actualizada</t>
  </si>
  <si>
    <t>La Política de Administración de Riesgos se actualizó en el mes de julio de 2021 de acuerdo a los lineamientos del DAFP.</t>
  </si>
  <si>
    <t xml:space="preserve">Mapa de Riesgos de Gestión 2021 por proceso aprobados </t>
  </si>
  <si>
    <t>Los Mapa de Riesgos de Gestión fueron aprobados por el Comité de Coordinación Institucional de Control Interno y por el Comité Institución de Gestión y desempeño - MIPG.</t>
  </si>
  <si>
    <t>Monitoreos al Mapa de Riesgos de Gestión 2021</t>
  </si>
  <si>
    <t>La Secretaría de Planeación realizó el monitoreo a los 24 Mapas de Riesgos de Gestión por proceso de acuerdo a los lineamientos del DAFP y la Política de Administración de Riesgos.</t>
  </si>
  <si>
    <t>Plan Anticorrupción y Atención al Ciudadano - PAAC 2022</t>
  </si>
  <si>
    <t>La Secretaría de Planeación, mediante Circular No. 92 del 17 de noviembre de 2021,  programó mesas de trabajo para la construcción de los mapas de riesgos de corrupción 2022 con las 17 dependencias, como resultado del ejercicio se identificaron 42 riesgos de corrupción. Por otra parte, para la formulación del PAAC 2022, se emitió la Circular No. 98 del 3 de diciembre de 2021, mediante la cual se convocó a líderes y enlaces de las dependencias de la Administración Central, a las mesas de trabajo, donde se socializó los lineamientos metodológicos impartidos por el DAFP y se elaboraron los 6 componentes del PAAC 2022. De igual manera, se emitió la Circular No. 2 de enero de 2022, por medio de la cual se convocó a líderes de procesos, enlaces y equipos de trabajo para continuar con el proceso de construcción del Plan Anticorrupción 2022 para ajustar los componentes. El referido documento, se encuentra publicado en página web institucional; link https://www.bucaramanga.gov.co/transparencia/plan-anticorrupcion-y-de-atencion-al-ciudadano-2/</t>
  </si>
  <si>
    <t xml:space="preserve">Mapa de Riesgos de Gestión 2022 por proceso aprobados </t>
  </si>
  <si>
    <t xml:space="preserve">Se emitió la Circular No. 2 de enero de 2022, por medio de la cual se convocó a líderes de procesos, enlaces y equipos de trabajo para continuar con el proceso de construcción del Plan Anticorrupción 2022 para ajustar los componentes, a fin de dar cumplimiento a la Circular Externa No. 100-020 del Departamento Administrativo de la Función Pública del 10 de diciembre de 2021, en la cual se estableció la actualización de la metodología para la construcción del PAAC 2022. Los Mapa de riesgos de Gestión de Gestión, fueron aprobados en el CICCI el 25 de enero de 2022 y en Comité Institucional de Gestión y Desempeño MIPG el 26 de enero de 2022. </t>
  </si>
  <si>
    <t>Realizar la publicación en la sección "transparencia y acceso a la información pública" de la página web oficial de la entidad, información actualizada sobre los planes estratégicos, sectoriales e institucionales según sea el caso.</t>
  </si>
  <si>
    <t xml:space="preserve">Planes Estratégicos Sectoriales e Institucionales publicados                       </t>
  </si>
  <si>
    <t>Los planes estratégicos sectoriales e interinstucionales se encuentran publicados en la página web de la alcaldía en el link : https://www.bucaramanga.gov.co/planes-institucionales-mipg/ como soportes se encuentran las solicitudes de publicación recibidas por el web máster.</t>
  </si>
  <si>
    <t>Asesor TIC
(Oficina de las TIC)</t>
  </si>
  <si>
    <t>Gestión presupuestal y eficiencia en el gasto público</t>
  </si>
  <si>
    <t xml:space="preserve">Informe mensual a todas las secretarías ejecutoras del gasto, indicando el seguimiento pormenorizado del avance de la ejecución monetaria y porcentual en cada uno de los rubros con el fin de evitar riesgos a final de año de la no ejecución de recursos programados para el normal cumplimiento de las metas trazadas en el plan de desarrollo municipal. </t>
  </si>
  <si>
    <t>Informe pormenorizado de ejecución presupuestal.</t>
  </si>
  <si>
    <t>Se efectúa el seguimiento pormenorizado a las ejecuciones presupuestales, por medio de los informes de gestión de la oficina de presupuesto, el cual se socializa a través  de Oficios dirigidos a los Ordenadores de Gasto, con el fin de que se conozca el avance presupuestal y el porcentaje ejecutado a la fecha y se fijen metas, para dar cumplimiento a la disponibilidades presupuestales pendientes de ejecución (Se adjunta evidencias;  informes de ejecución  los meses de Enero, febrero y marzo  del 2022) Presentación Informe de Ejecución del presupuesto enero 2022.</t>
  </si>
  <si>
    <t>Oficina de Presupuesto
(Secretaría de Hacienda)</t>
  </si>
  <si>
    <t>Seguimiento a la implementación del procedimiento de deterioro de cartera dentro del aplicativo “coactivo”.</t>
  </si>
  <si>
    <t>Procedimiento de deterioro de cartera implementado y mantenido.</t>
  </si>
  <si>
    <t>Este procedimiento comprende: Desde  el  análisis  de  grado  de  cobrabilidad  de  la  cartera  presente,  hasta  la  generación  del informe consolidado de deterioro de cartera de cuentas por cobrar que se envía a Contabilidad. La Tesorería General presenta Informe de seguimiento a la implementación del procedimiento del deterioro de Cartera dentro del aplicativo "COACTIVO" con corte a 31/MARZO/2022.</t>
  </si>
  <si>
    <t>Tesorero
(Secretaría de Hacienda)</t>
  </si>
  <si>
    <t>Matriz de deterioro incorporada al procedimiento de cobro coactivo, en desarrollo tecnológico, implementada.</t>
  </si>
  <si>
    <t xml:space="preserve">Teniendo en cuenta los recursos disponibles en la oficina TIC, el desarrollo no se ha iniciado de manera formal, se ha establecido una ruta de acción con miras a agilizar el proceso y avanzar de manera rápida y oportuna durante el segundo trimestre del 2022. </t>
  </si>
  <si>
    <t>Elaborar la información contable de manera oportuna</t>
  </si>
  <si>
    <t>Información Contable Oportuna.</t>
  </si>
  <si>
    <t>La información contable es subida trimestralmente en la plataforma CHIP de la Contaduría General CGN conforme al cronograma establecido por dicha entidad, quien es la Autoridad nacional contable. Presentamos rendición oportuna de la Información Contable a corte 31/DIC/2021 y como evidencia se adjunta pantallazo correo de aceptación de la CGN. Evidencia: 1 archivo en pdf</t>
  </si>
  <si>
    <t>Profesional Especializado
(Secretaría de Hacienda)</t>
  </si>
  <si>
    <t>Fortalecimiento organizacional y simplificación de procesos</t>
  </si>
  <si>
    <t>Establecer en la planta de personal de la entidad (o documento que contempla los empleos de la entidad) los empleos suficientes para cumplir con los planes y proyectos.</t>
  </si>
  <si>
    <t>Fase III del diseño del proceso de modernización Alcaldía de Bucaramanga.</t>
  </si>
  <si>
    <t xml:space="preserve">En cuando a la Fase III del diseño del proceso de modernización de la Alcaldía de Bucaramanga se cumplió con el 100% en el tercer trimestre de 2021.Por ser un proceso que se efectuó en el transcurso del año 2021,  por cuanto se adjunta digitalmente  toda la evidencia relacionada en esta acción en el link </t>
  </si>
  <si>
    <t>Subsecretario de Bienes y Servicios
(Secretaría Administrativa)</t>
  </si>
  <si>
    <t>Adoptar acciones o planes para optimizar el uso de vehículos institucionales.</t>
  </si>
  <si>
    <t>Informe de instalación de horómetros a  las 5 volquetas de la Alcaldía de Bucaramanga.</t>
  </si>
  <si>
    <t xml:space="preserve">Se elabora un informe con la instalación de 3 horómetros en el III trimestre del 24 de agosto al 30 de septiembre del 2021  y 2 horómetros en el IV trimestre desde el 01 de octubre al 22 de diciembre del 2021, a las volquetas de la administración municipal, cumpliendo así el 100% en la meta de la instalación de los 5 horómetros. </t>
  </si>
  <si>
    <t xml:space="preserve">Verificar que el inventario de bienes de la entidad coincide totalmente con lo registrado en la contabilidad. </t>
  </si>
  <si>
    <t>Actas de tomas físicas de inventario a las dependencias de la Alcaldía de Bucaramanga.</t>
  </si>
  <si>
    <t>Entre el 22 de julio al 30 de septiembre se han llevado a cabo 32 tomas físicas de inventarios, para lo cual se cuenta con los formatos de tomas físicas diligenciados. Cumpliendo con el 100% de la presente actividad.</t>
  </si>
  <si>
    <t>Almacenista
(Secretaría Administrativa)</t>
  </si>
  <si>
    <t>Establecer la política o lineamientos para el uso de bienes con material reciclado.</t>
  </si>
  <si>
    <t>Lineamientos para el uso de bienes con material reciclado formulados y socializados.</t>
  </si>
  <si>
    <t>Se adjunta documento el cual será socializado con la Oficina TICS y Oficina Recursos de Bienes y Servicios ya que a Tics le corresponde la emisión de conceptos técnicos por el daño u obsolescencia de los equipos ya que es el encargado de diseñar u  organizar el programa, monitorearlo y retroalimentarlo  
Almacén General: es quien contribuye al diseño del plan, recepción y viabiliza los conceptos técnicos de la oficina de TICS, autoriza el desplazamiento de los RAEE (residuos de aparatos eléctricos y electrónicos) hasta su lugar de almacenamiento y realiza las labores administrativas legales para excluir el bien del inventario de la institución y entregarlo al aliado estratégico en la disposición final. 
Se presenta como evidencia Acta de reunión de fecha febrero 4 de 2022 referente a socialización y Lineamientos para la Gestión de residuos de aparatos eléctricos y electrónicos. Así mismo, se presenta correo electrónico de fecha 25 de abril de 2022 enviado a TIC y a Bienes y servicios referente a Lineamientos para la Gestión de residuos de aparatos eléctricos y electrónicos. De igual forma se relaciona Oficio S-SdSyA2605-2022 referente a remisión a la Secretaria Administrativa de los Lineamientos para la Gestión de residuos de aparatos eléctricos y electrónicos RAEE.
La Subsecretaría de Ambiente realizará entrega de los lineamientos para el uso de bienes con material reciclado a la Secretaría Administrativa, quien es la encargada de la disposición final de los RAEE a través de la oficina de bienes y servicios. Se presenta documento con Lineamientos para la Gestión de residuos de aparatos eléctricos y electrónicos RAEE.</t>
  </si>
  <si>
    <t>Subsecretario de Medio Ambiente
(Subsecretaría de Medio Ambiente)</t>
  </si>
  <si>
    <t>Actualizar  el plan Estratégico de Tecnologías de Información del Municipio de Bucaramanga  2020-2023.</t>
  </si>
  <si>
    <t>PETI (Plan Estratégico de Tecnologías de Información del Municipio de Bucaramanga) actualizado vigencia 2020-2023.</t>
  </si>
  <si>
    <t>El documento del plan estratégico de tecnologías de información se actualizó y se trabajó con el área de Gestión de Calidad, el cuál se presentó ante el Comité interno y en el Comité de Gestión y Desempeño MIPG para su debida aprobación. El documento fue publicado en la página Web conforme lo estipula el Departamento Administrativo de Función Pública y el Decreto 612 de 2018. Enlace: https://www.bucaramanga.gov.co/planes-institucionales-mipg/</t>
  </si>
  <si>
    <t>Asesor Despacho
(Oficina TIC)</t>
  </si>
  <si>
    <t>Actualizar y documentar una arquitectura de referencia y una arquitectura de solución para todas las soluciones tecnológicas de la entidad, con el propósito de mejorar la gestión de sus sistemas de información.</t>
  </si>
  <si>
    <t>Documento de arquitectura de referencia para los sistemas de información de la entidad</t>
  </si>
  <si>
    <t xml:space="preserve">Se continuó con la elaboración del documento de arquitectura de referencia en conjunto con  metodología de desarrollo de software de la entidad. Durante el segundo trimestre del 2022 se espera tener una  versión para revisión. </t>
  </si>
  <si>
    <t xml:space="preserve">Desarrollar el Piloto de servicios ciudadanos digitales alineado con el marco de interoperabilidad X-Road </t>
  </si>
  <si>
    <t>Piloto de servicios ciudadanos digitales alineado al marco de interoperabilidad X-Road desarrollado.</t>
  </si>
  <si>
    <t xml:space="preserve">Meta cumplida en la vigencia 2021. Se finalizó el piloto establecido para el proceso de X-ROAD y se formalizó ante el MINTIC logrando la certificación de Nivel 3 por parte de la AND. </t>
  </si>
  <si>
    <t>Contar con la consulta y radicación de peticiones, quejas, reclamos, solicitudes y denuncias (PQRSD) de la entidad, diseñada y habilitada para su uso en dispositivos móviles (ubicuidad o responsive).</t>
  </si>
  <si>
    <t>Arquitectura de información del sitio web conforme al diseño de servicios ciudadanos digitales, cumpliendo normatividad A y AA de accesibilidad (ubicuidad o responsive).</t>
  </si>
  <si>
    <t xml:space="preserve">El sitio web de la entidad  para el tramite de PQRs  se ha ido ajustando de acuerdo a a la validación de la normatividad A y AA de la entidad. </t>
  </si>
  <si>
    <t>Implementar primera fase proyecto de ciudades inteligentes en tema de conectividad.</t>
  </si>
  <si>
    <t>Primera fase proyecto de ciudades inteligentes en tema de conectividad implementada.</t>
  </si>
  <si>
    <t xml:space="preserve">En el mes de febrero se logró la implementación del 100% al proyecto de ciudades inteligentes el cual contempla la puesta en marcha de puntos de conectividad y zonas Wifi. </t>
  </si>
  <si>
    <t>Implementar piloto de prueba para la transición del protocolo IPV6 en la entidad.</t>
  </si>
  <si>
    <t>Piloto de prueba para la transición del protocolo IPv4 a IPv6 implementada.</t>
  </si>
  <si>
    <t>Con base en el documento del plan de implementación del proyecto de transición del IPv4 a IPv6, se ha venido avanzado en actividades del mismo tendiente a dar cumplimiento con este ítem a diciembre de 2022  de acuerdo a los requerimientos del MINTIC.</t>
  </si>
  <si>
    <t>Implementar el Sistema de Gestión de Documentos Electrónicos de Archivo -SGDEA en la entidad.</t>
  </si>
  <si>
    <t>Plataforma de PQRSD adecuada ligada a la implementación del sistema de Gestión de Documento Electrónico de Archivo.</t>
  </si>
  <si>
    <t xml:space="preserve">El proyecto de SGDEA se inició realizando el estudio de mercados y actualizando los requerimientos técnicos del mismo, ya se realizó la solicitud de cotizaciones para generar el documento definitivo y hacer apertura del proceso durante el segundo trimestre de 2022. </t>
  </si>
  <si>
    <t>Actualizar el catálogo de todos los sistemas de información.</t>
  </si>
  <si>
    <t>Catálogo de sistemas de información actualizado</t>
  </si>
  <si>
    <t xml:space="preserve">El catálogo de sistema de información se encuentra actualizado a marzo de 2022 </t>
  </si>
  <si>
    <t>Actualizar y aprobar el inventario de activos de seguridad y privacidad de la información de la entidad, de acuerdo con los criterios establecidos.</t>
  </si>
  <si>
    <t>Inventario de seguridad y privacidad de la información de la entidad actualizado y aprobado.</t>
  </si>
  <si>
    <t>Se continuó con la actualización del inventario de seguridad y privacidad de la información, tomando en cuenta las recomendaciones realizadas en monitoreos y seguimientos de la Secretaría de Planeación y la Oficina de Control Interno.</t>
  </si>
  <si>
    <t>Implementar un programa de correcta disposición final de los residuos tecnológicos de acuerdo con la normatividad del gobierno nacional.</t>
  </si>
  <si>
    <t>Lineamientos de correcta disposición final de los residuos tecnológicos entregados a posibles compradores de desechos tecnológicos de la Alcaldía.</t>
  </si>
  <si>
    <t>La Subsecretaría de Medio Ambiente tiene pendiente con el agendamiento de la mesa de trabajo con TIC y Bienes y servicios para finiquitar los  Lineamientos para la Gestión de residuos de aparatos eléctricos y electrónicos RAEE de acuerdo con la normatividad legal vigente.</t>
  </si>
  <si>
    <t>Secretario de Salud y Ambiente 
(Secretaría de Salud y Ambiente)</t>
  </si>
  <si>
    <t>Mantener actualizada la documentación técnica y funcional para cada uno de los sistemas de información de la entidad.</t>
  </si>
  <si>
    <t>Documentación técnica y funcional para cada uno de los sistemas de información de la entidad actualizada.</t>
  </si>
  <si>
    <t>Cada uno de los sistemas de información cuenta con los manuales técnicos y funcionales.</t>
  </si>
  <si>
    <t>Actualización de la página web de la Alcaldía para que cumpla con la normatividad A y AA de acuerdo a la norma NTC5854</t>
  </si>
  <si>
    <t>Página web de la Alcaldía actualizada y con cumplimiento de normatividad A y AA de acuerdo a la norma NTC5854</t>
  </si>
  <si>
    <t>Meta cumplida en la vigencia 2021. La página web de la alcaldía ya se encuentra actualizada y cumple con los estándares de accesibilidad de acuerdo a la norma NTC5854</t>
  </si>
  <si>
    <t>Implementar criterios de usabilidad para vínculos visitados, campos de formulario y ventanas emergentes en el sitio web</t>
  </si>
  <si>
    <t>Criterios de usabilidad para vínculos visitados, campos de formulario y ventanas emergentes en el sitio web implementados.</t>
  </si>
  <si>
    <t>Meta cumplida en la vigencia 2021. La página web ya cuenta con criterios de usabilidad implementados en conjunto con los estándares de gov.co, como parte del proceso de mejora continua los mismos serán revisados de manera periódica y ajustados de ser necesarios.</t>
  </si>
  <si>
    <t>Definir Acuerdos de Nivel de Servicios (SLA por sus siglas en inglés) con terceros y Acuerdos de Niveles de Operación (OLA por sus siglas en inglés) para la gestión de tecnologías de la información (TI) de la entidad.</t>
  </si>
  <si>
    <t>Acuerdos de nivel de servicios con terceros y acuerdos de niveles de operación implementados a través de los procesos de contratación.</t>
  </si>
  <si>
    <t>Meta cumplida en la vigencia 2021. Cada uno de los contratos realizados con terceros, así como las licitaciones que se realizan se hacen incluyendo acuerdos de niveles de servicio (ANS) que permitan garantizar que los procesos contratados se ejecuten de la mejor manera posible.</t>
  </si>
  <si>
    <t>Mantener el procedimiento para atender los incidentes y requerimientos de soporte de los servicios de TI, tipo mesa de ayuda.</t>
  </si>
  <si>
    <t>Procedimiento para atender requerimientos de soporte de los servicios de TI mantenido.</t>
  </si>
  <si>
    <t>El procedimiento P-TIC-1400-170-009 Red Soporte Técnico, para atender los requerimientos de servicios de TI fue revisado y actualizado, el mismo se aplica y gestiona por medio de la plataforma sts.bucaramanga.gov.co</t>
  </si>
  <si>
    <t>Actualizar el catálogo de servicios de TI para la gestión de tecnologías de la información (TI) de la entidad.</t>
  </si>
  <si>
    <t>Catálogo de servicios de TI actualizado.</t>
  </si>
  <si>
    <t>Se ha continuado con la actualización del catálogo de servicios de TI, el cual se encuentra actualizado a marzo de 2022.</t>
  </si>
  <si>
    <t>Elaborar informes de actualización de políticas de seguridad para la implementación del Protocolo de Internet versión 6 (IPV6) en la entidad.</t>
  </si>
  <si>
    <t>Política de Seguridad y Privacidad de la Información actualizada.</t>
  </si>
  <si>
    <t>La política de seguridad y privacidad de la información fue actualizada y aprobada por el Comité Institucional de Coordinación de Control Interno y el Comité de Gestión y Desempeño MIPG, se está avanzado en la actualización del decreto en coordinación con el área jurídica, aún esta en proceso el concepto y estructuración de la actualización del mismo.</t>
  </si>
  <si>
    <t>Implementar un Sistema de Gestión de Seguridad de la Información (SGSI) en la entidad a partir de las necesidades identificadas, y formalizarlo mediante un acto administrativo.</t>
  </si>
  <si>
    <t>Sistema de Gestión de Seguridad de la Información (SGSI)</t>
  </si>
  <si>
    <t>Se continuó avanzando en las autoevaluaciones y el diseño de la estrategia de implementación del SGSI, se ha establecido una ruta de trabajo la cual se implementará en el II trimestre 2022.</t>
  </si>
  <si>
    <t>Actualizar los conjuntos de datos abiertos estratégicos de la entidad en el catálogo de datos del Estado Colombiano www.datos.gov.co.</t>
  </si>
  <si>
    <t>Conjuntos de datos abiertos estratégicos de la entidad actualizados en el catálogo de datos del Estado Colombiano www.datos.gov.co</t>
  </si>
  <si>
    <t>Actualmente se encuentra actualizada la información de la entidad en el portal de datos abiertos www.datos.gov.co, de acuerdo a las bases de datos entregadas por cada una de las áreas responsables del envío de información.</t>
  </si>
  <si>
    <t>Actualizar e implementar el plan operacional de seguridad y privacidad de la información de la entidad</t>
  </si>
  <si>
    <t>Plan operacional de seguridad y privacidad de la información de la entidad implementado.</t>
  </si>
  <si>
    <t>Se continuó avanzando en la hoja de ruta para la implementación del Plan Operacional de Seguridad y Privacidad de la Información y durante el segundo trimestre de 2022 se espera avanzar en la implementación del mismo.</t>
  </si>
  <si>
    <t>Fortalecer las capacidades en seguridad digital de la entidad a través de ejercicios de simulación de incidentes de seguridad digital al interior de la entidad.</t>
  </si>
  <si>
    <t>Documentos de resultados de análisis de vulnerabilidad realizados.</t>
  </si>
  <si>
    <t>Se realizó un análisis de vulnerabilidades al interior de la entidad y de acuerdo al informe se generaron algunas recomendaciones las cuales fueron revisadas y validadas durante el primer trimestre del 2022.</t>
  </si>
  <si>
    <t>Defensa Jurídica</t>
  </si>
  <si>
    <t>Continuar trabajando para mantener los resultados alcanzados y propender por un mejoramiento continuo.</t>
  </si>
  <si>
    <t>Tasa de éxito procesal.</t>
  </si>
  <si>
    <t>Se realizó el cálculo de la tasa de éxito procesal con corte 31 de diciembre de 2021, lo cual se puede consultar en la nube, ya que es medida mediante e indicadores adoptados en el SIGC, actividad realizada el 2 de febrero de 2022.</t>
  </si>
  <si>
    <t>Asesor de Despacho 
(Secretaría Jurídica)</t>
  </si>
  <si>
    <t>Plan de acción del comité de conciliación vigencia 2022.</t>
  </si>
  <si>
    <t>El plan de acción del comité de conciliaciones para la vigencia 2022 se realizó durante el último trimestre de 2021 como lo establece el cronograma del presente plan, el cual reposa en el subproceso de conciliaciones y se encuentra firmado por el secretario técnico del comité de conciliaciones. Se anexa plan de acción de conciliaciones de fecha 17 de diciembre de 2021.</t>
  </si>
  <si>
    <t>Profesional Especializado
(Secretaría Jurídica)</t>
  </si>
  <si>
    <t xml:space="preserve">Realizar de forma periódica un análisis de la suficiencia del talento humano asignado a cada uno de los canales de atención. </t>
  </si>
  <si>
    <t>Diagnóstico de talento humano y/o herramientas para los diferentes canales de atención.</t>
  </si>
  <si>
    <t>X</t>
  </si>
  <si>
    <t>Durante el I trimestre 2022 se realizó diagnóstico de talento humano y/o herramientas para los diferentes canales de atención, de fecha 28 de marzo de 2022.</t>
  </si>
  <si>
    <t>Alinear la política o estrategia de servicio al ciudadano con el plan sectorial, Plan Nacional de Desarrollo y/o Plan de Desarrollo Territorial.</t>
  </si>
  <si>
    <t>Estrategia de servicio al ciudadano articulada con el Plan de Desarrollo Municipal e implementada.</t>
  </si>
  <si>
    <t>El día 18 de agosto de 2021 se adoptó la estrategia para la implementación de acciones de mejora en la atención y servicio a la ciudadanía de la Alcaldía de Bucaramanga 2021-2023, la cual se encuentra alineada con las metas del plan de desarrollo Bucaramanga, ciudad de oportunidades 2020-2023 y se está implementando.
I TRIMESTRE2022: La estrategia ya se actualizó a la versión 001 y se encuentra implementándose. los soportes están en el SharePoint</t>
  </si>
  <si>
    <t>Secretario Administrativo 
(Secretaría Administrativa)</t>
  </si>
  <si>
    <t>Aprobar recursos para la contratación de talento humano que atienda las necesidades de los grupos de valor, con el fin de promover la accesibilidad y atender las necesidades particulares.</t>
  </si>
  <si>
    <t>Contrato de servicios de interpretación de Lengua de Señas Colombiana.</t>
  </si>
  <si>
    <t>Se aprobó el proyecto BPIN No. 2021680010139, para realizar la contratación de prestación de servicios para 2 personas (interprete de lengua de señas colombiana). contrato 2938 del 24 de noviembre del del 2021 y 1862 del 05 de noviembre del 2021</t>
  </si>
  <si>
    <t>Aprobar recursos para la adquisición e instalación de tecnología que permita y facilite la comunicación de personas con discapacidad auditiva, con el fin de promover la accesibilidad y atender las necesidades particulares.</t>
  </si>
  <si>
    <t>Video traducido en el Lengua de Señas Colombiana.</t>
  </si>
  <si>
    <t>Se aprobó el proyecto BPIN No. 2021680010139, para realizar la contratación de prestación de servicios para 2 personas (intérpretes de lengua de señas colombiana), quienes apoyarán en la traducción de videos en la lengua de señas colombiana. Como evidencia se adjunta una filmación de 34 segundos fomentando el servicio de interpretación con lenguaje de señas para que se realice los respectivos trámites.</t>
  </si>
  <si>
    <t>Diseñar los indicadores para medir las características y preferencias de los ciudadanos en la medición y seguimiento del desempeño en el marco de la política de servicio al ciudadano de la entidad. Desde el sistema de control interno efectuar su verificación.</t>
  </si>
  <si>
    <t>Informe de caracterización de los ciudadanos.</t>
  </si>
  <si>
    <t>Se aplicaron las encuestas de caracterización del 16 de septiembre al 01 de octubre del 2021, elaborándose un informe consolidado el 17 de noviembre del 2021.</t>
  </si>
  <si>
    <t>Disponer, de acuerdo con las capacidades de la entidad de un canal de atención itinerante (ejemplo, puntos móviles de atención, ferias, caravanas de servicio, etc.) para la ciudadanía.</t>
  </si>
  <si>
    <t>Informe de la participación en las  ferias institucionales, como canal itinerante de atención a la ciudadanía.</t>
  </si>
  <si>
    <t>Se elaboró un informe con corte a 30 de septiembre y otro a 30 de noviembre de 2021.</t>
  </si>
  <si>
    <t xml:space="preserve">Instalar señalización en otras lenguas o idiomas en la entidad.
</t>
  </si>
  <si>
    <t xml:space="preserve">Adecuaciones en el Centro de Atención Municipal Especializado CAME, para facilitar el ingreso y la atención a los ciudadanos en condición de discapacidad. </t>
  </si>
  <si>
    <t>Se aprobó el proyecto BPIN No. 2021680010139, para realizar la contratación de "COMPRA E INSTALACION DE SEÑALETICA PARA EL CENTRO ADMINISTRATIVO MUNICIPAL Y DEMÁS CENTROS EXTERNOS DE LA ALCALDIA DE BUCARAMANGA QUE LO REQUIERAN" con número de contrato 273 del 14 de octubre del 2021, señalética para realizar las adecuaciones en el Centro de Atención Municipal especializado CAME, para facilitar el ingreso y la atención a los ciudadanos en condición de discapacidad y fue ejecutado mediante contrato 273 del 14 de octubre del 2021</t>
  </si>
  <si>
    <t>Adecuar canales de atención virtuales para garantizar la atención de personas con discapacidad, adultos mayores, niños, etnias y otros grupos de valor.</t>
  </si>
  <si>
    <t>Canal de atención virtual adecuado para la  atención de personas con discapacidad, adultos mayores, niños, etnias y otros grupos de valor.</t>
  </si>
  <si>
    <t>Actualmente no se ha avanzado en este producto ya que es necesario generar una mesa de  trabajo con algunas Secretarías de la entidad definiendo lo alcances y diseño de este canal.</t>
  </si>
  <si>
    <t>Contar con aplicaciones móviles, de acuerdo con las capacidades de la entidad, como estrategia para interactuar de manera virtual con los ciudadanos.</t>
  </si>
  <si>
    <t>Aplicación móvil implementada para interactuar con los ciudadanos.</t>
  </si>
  <si>
    <t>Se encuentra programada para el segundo trimestre 2022.</t>
  </si>
  <si>
    <t>Implementar la estrategia de racionalización de trámites – Plan Anticorrupción y Atención al Ciudadano para la vigencia 2021 y se encuentra registrada en la plataforma del SUIT.</t>
  </si>
  <si>
    <t>Seguimiento en el SUIT a las actividades a realizar para el cumplimiento de los trámites y procedimientos (OPAS) priorizados para la racionalización.</t>
  </si>
  <si>
    <t xml:space="preserve">La Secretaría de Planeación realizó seguimientos durante el IV trimestre a la estrategia de racionalización de trámites.  Igualmente, se realizó el monitoreo a la estrategia durante la semana del 13 al 17 de diciembre 2021, de acuerdo al cronograma establecido.  Se tiene como evidencia, actas de las reuniones organizadas con OATIC, correos y matriz de seguimiento diligenciadas del componente 2, oficio enviado a Control Interno acerca de la fecha de realización del monitoreo.
Así mismo, durante el I trimestre 2022 realizó seguimiento al reporte estadístico mensual, el cual es registrado  por los respectivos enlaces en la plataforma SUIT, se tiene como evidencia pantallazos del módulo gestión de operaciones plataforma SUIT, así como también, actas de reunión del seguimiento de los avances de los trámites a racionalizar en la vigencia 2022 - Componente 2 PAAC.
</t>
  </si>
  <si>
    <t>Profesional Universitario
(Secretaría de Planeación)</t>
  </si>
  <si>
    <t>Módulo del SUIT diligenciado de acuerdo a la estrategia anti-trámite incluido en el PAAC 2021 y PAAC 2022</t>
  </si>
  <si>
    <t>La Secretaría de Planeación realizó ajuste al cronograma de finalización de la estrategia de Racionalización de trámites, el cual fue presentado y aprobado en el Comité Institucional de Gestión y Desempeño MIPG. Se cuenta como evidencia el PAAC 2021 ajustado 5, link de publicación y acta.  
Por otra parte, durante el primer trimestre de 2022, la Secretaría de Planeación realizó el registro de la priorización de los trámites en el módulo "Gestión de Racionalización" para el periodo 2022 en la plataforma SUIT, los cuales se encuentran registrados en el Componente 2 del PAAC 2022 dando cumplimiento en los términos de ley.</t>
  </si>
  <si>
    <t>Disponer en línea los trámites de la entidad, que sean susceptibles de disponerse en línea.</t>
  </si>
  <si>
    <t>Diagnóstico de los trámites de la entidad, susceptibles de disponerse en línea.</t>
  </si>
  <si>
    <t>Se encuentran en fase de prueba final con la plataforma de pago, los 3 trámites incluidos dentro del PAAC 2021, correspondientes a Impuesto a la Publicidad visual exterior, Impuesto de espectáculos públicos e Impuesto de desguello al ganado menor. Se proyecta su entrega en mayo de 2022.</t>
  </si>
  <si>
    <t>Implementar acciones de racionalización que permitan reducir los pasos de los trámites / otros procedimientos administrativos de la entidad.</t>
  </si>
  <si>
    <t>Estrategia de racionalización de trámites y procedimientos de la entidad fortalecida.</t>
  </si>
  <si>
    <t xml:space="preserve">La Secretaría de Planeación, realizó el monitoreo a la estrategia de racionalización del componente 2 del PAAC, como evidencia se cuenta con el documento Seguimiento Estrategia de Racionalización y trámites racionalizados, extraídos de la plataforma SUIT.
Durante el primer trimestre 2022 se ha venido fortaleciendo la estrategia de racionalización de trámites y procedimientos, mediante mesas de trabajo, reuniones y correos de solicitud de requerimientos para dar inicio al desarrollo de los aplicativos. 
Se realizó avance en la integración de la información de catastro con POT online,  estructuración de la base de datos, flujograma para el desarrollo de la aplicación y el prototipado de las interfases del usuario. Por otra parte, se realizó el levantamiento de los requerimientos de Planeación, Salud, Hacienda y DADEP. Se incluyó el botón de pago en línea dentro de los aplicativos de los trámites: Contribución por valorización, Impuesto a la Publicidad visual exterior, Impuesto de espectáculos públicos e Impuesto de degüello al ganado menor. </t>
  </si>
  <si>
    <t>Implementar la Guía metodológica de buenas prácticas de racionalización de trámites .</t>
  </si>
  <si>
    <t>Guía metodológica de buenas prácticas de racionalización de trámites implementada.</t>
  </si>
  <si>
    <t>Se establecerá una hoja de ruta para avanzar en el diseño y elaboración de la guía, con el fin hacer entrega durante el segundo trimestre de 2022.</t>
  </si>
  <si>
    <t>Dar a conocer a los grupos de valor los beneficios que obtuvieron gracias a las acciones de racionalización de los trámites / otros procedimientos administrativos que implementó la entidad.</t>
  </si>
  <si>
    <t>Brief de beneficios obtenidos por racionalización de trámites, publicado, según requerimientos.</t>
  </si>
  <si>
    <t>En el primer trimestre de 2022, se atendieron 10 requerimientos para comunicar el paso a paso de inscripción a becas de educación superior, el procedimiento para que personas con discapacidad accedan al servicio de asesoría jurídica, la nueva ruta para declarar el impuesto de Industria y Comercio, y la navegación en diferentes idiomas en la página web de la Alcaldía.</t>
  </si>
  <si>
    <t>Jefe de Prensa y Comunicaciones
(Oficina de Prensa y Comunicaciones)</t>
  </si>
  <si>
    <t>Emplear diferentes medios digitales en los ejercicios de participación realizados por la entidad.</t>
  </si>
  <si>
    <t>Viabilidad técnica de obras de presupuestos participativos 2021</t>
  </si>
  <si>
    <t>Se realizó la priorización de barrios y veredas por parte de las JAL para el desarrollo del ejercicio de Presupuestos Participativos de la vigencia 2021. Se priorizaron 54 proyectos.
Se presenta matriz de Seguimiento de viabilidad de proyectos vigencia 2021 del ejercicio de acuerdo de comuna o corregimiento que hacen parte de la estrategia general de presupuestos participativos. El día 28 de marzo de 2022 se llevó a cabo el primer Comité de Presupuestos Participativos, en el cual se presentó informe de las visitas técnicas adelantadas de los proyectos priorizados por las comunidades según el Decreto 0159 de 2021. De los 60 proyectos aprobados se analizan los conceptos técnicos de 54 propuestas de proyectos Los 6 Barrios restantes por adelantar el ejercicio de Acuerdos de Comuna o Corregimiento y presentar las propuestas de proyectos restantes se adelantan las reuniones con la comunidad de los barrios Chapinero, el Cinal, Modelo y Mutualidad de la comuna 1 y los Barrios Altos del Lago y Balcón del Lago de la Comuna 16. Una vez se presente la documentación respectiva, se adelantarán las visitas técnicas a los territorios.
Evidencia: Informes de Conceptos Técnicos proyectos aprobados y matriz de Seguimiento de viabilidad de proyectos vigencia 2021.</t>
  </si>
  <si>
    <t>Talento Humano, Recursos Financieros, Físicos y Tecnológicos</t>
  </si>
  <si>
    <t>Subsecretario de Despacho
(Secretaría de Planeación)</t>
  </si>
  <si>
    <t>Viabilidad técnica de obras de presupuestos participativos 2022</t>
  </si>
  <si>
    <t>Los ejercicios de Presupuestos Participativos de cada una de las vigencias, están proyectados para iniciar la implementación del ejercicio, durante el tercer (3er) trimestre de cada vigencia y las visitas técnicas con sus respectivos informes de cada uno de los ejercicios, se realizan durante el cuarto (4to) trimestre y el primer (1er) trimestre de la vigencia inmediatamente siguiente; por lo tanto los ejercicios que integran la Estrategia General de Presupuestos Participativos para la vigencia 2022 se implementarán en el tercer (3er) trimestre de la vigencia 2022 y sus respectivas visitas técnicas como la emisión de sus informes técnicos de las propuestas de proyectos se realizarán durante el cuarto (4to) trimestre de la vigencia 2022 y el primer (1er) trimestre de la vigencia 2023.</t>
  </si>
  <si>
    <t>Establecer actividades para informar directamente a los grupos de valor sobre los resultados de su participación en la gestión mediante el envío de información o la realización de reuniones o encuentros.</t>
  </si>
  <si>
    <t>Obras adjudicadas del ejercicio de presupuestos participativos vigencia 2020.</t>
  </si>
  <si>
    <t xml:space="preserve">•El contrato adjudicado a la adecuación de andenes, escaleras y pasamanos, viabilizados por el ejercicio de presupuestos participativos, mediante el proceso de contratación SI-LP-003-2020, el cual fue adjudicado en el mes de diciembre del 2020, está en etapa de recibo de obra. Dentro del proceso se encuentran los contratos: 
Contrato No. 271-2020 - Cumplimiento del 100%.
Contrato No. 275-2020 - Cumplimiento del 100%. 
•El contrato adjudicado al mejoramiento y adecuación de equipamiento urbanos, viabilizado por el ejercicio de presupuestos participativos, mediante el proceso de contratación SI-LP-004-2020, el cual fue adjudicado el 11 de diciembre de 2020, está en proceso de reparación por una reclamación de la ciudadanía. Dentro del proceso se encuentra el contrato: 
Contrato No. 301-2020.  Ejecución del 98% de avance. 
•El contrato adjudicado al mejoramiento de la red urbano, viabilizado por el ejercicio de presupuesto participativos, mediante el proceso de contratación SI-LP-001-2021, el cual fue adjudicado en el mes de mayo del 2021, está en etapa de terminación de obra. Dentro del proceso se encuentran los contratos: 
Contrato No. - 82-2021. Ejecución del 90% de avance. 
Contrato No. - 81-2021. Ejecución del 90% de avance. 
Contrato No. - 84-2021. Ejecución del 90% de avance. 
• Se realizo la adjudicación de la adecuación de equipamiento urbano, viabilizados por el ejercicio de presupuestos participativos, mediante el proceso de contratación SI-LP-15-2021, el cual fue adjudicado en el mes de febrero del 2022. Dentro del proceso se encuentran los contratos:  
Contrato No. 24-2022 - Lote 1. Inicio de obra en el mes de marzo 2022. 
Contrato No. 25-2022 - Lote 2. Inicio de obra en el mes de marzo 2022. 
Contrato No. 26-2022 - Lote 3. Inicio de obra en el mes de marzo 2022. 
Contrato No. 27-2022 - Lote 4. Inicio de obra en el mes de marzo 2022. 
•Se está en etapa de estructuración los documentos base para el proceso licitatorio que tiene como objeto el mantenimiento de acueductos veredales.                                                                  </t>
  </si>
  <si>
    <t>Secretario de Despacho
(Secretaría de Infraestructura)</t>
  </si>
  <si>
    <t>Ejecutar el cronograma de acuerdos escolares, recepción de documentación, visitas a las instituciones educativas, formulación del proyecto para la posterior emisión de la resolución de transferencia.</t>
  </si>
  <si>
    <t>Resolución de transferencia de los recursos del presupuesto a las IE beneficiadas de los proyectos viabilizados de Acuerdos Escolares 2020.</t>
  </si>
  <si>
    <t xml:space="preserve">En cumplimiento de la meta en la vigencia 2021 se certificaron dos proyectos ante el  Banco de Programas y Proyectos de Inversión Municipal.
El primer proyecto de inversión fue  "DOTACIÓN DE EQUIPOS, MULTIMEDIA, MATERIAL DIDÁCTICO Y MOBILIARIO ESCOLAR PARA LAS INSTITUCIONES EDUCATIVAS OFICIALES DEL MUNICIPIO"  con  BPIN  2021680010117 , en el cual se expidieron dos resoluciones para el giro de  recursos económicos  por un valor de $1.157.740.638,03 : • Resolución  No. 2509 del 28 de octubre de 2021 y • Resolución No. 2510 del 28 de octubre de 2021
El segundo Proyecto fue  "MEJORAMIENTO DE LA INFRAESTRUCTURA EDUCATIVA EN LAS INSTITUCIONES EDUCATIVAS OFICIALES DEL MUNICIPIO DE BUCARAMANGA" con BPIN 2021680010103, en el cual e expidieron dos resoluciones para el giro de  recursos económicos  por un valor de  $ 2.349.522.365,94: • Resolución  No. 2763  del 26 de noviembre  de 2021 y • Resolución No. 2764  del  26 de noviembre  de 2021
En el primer trimestre de la vigencia 2022, dando cumplimiento al ejercicio de Acuerdos Escolares 2021, que serán ejecutados en la vigencia 2022, a continuación, se presenta el avance en su gestión durante el primer trimestre de la actual vigencia:
– El 15 de marzo de 2022 se emitió la Circular 97 de 2022 informando a todas las instituciones sobre el lanzamiento de la estrategia de acuerdos escolares 2021, los cuales se realizarán durante la presente vigencia. En dicha circular se incluyó la asignación presupuestal máxima a la que puede aspirar cada IE en la presentación de sus propuestas y el cronograma de actividades del ejercicio de acuerdos escolares.
– El 16 de marzo se realizó la primera reunión presencial en la IE Politécnico con los rectores de las Instituciones Educativas donde se socializó el contenido de la circular 97.
– El 23 de marzo se realizó reunión vía Teams dirigida a la comunidad educativa en general para dar a conocer el proceso de acuerdos escolares vigencia 2021.
</t>
  </si>
  <si>
    <t>Secretario de Despacho
(Secretaría de Educación)</t>
  </si>
  <si>
    <t>Considerar los resultados de los espacios de participación y/o rendición de cuentas con ciudadanos para llevar a cabo mejoras a los procesos y procedimientos de la entidad.</t>
  </si>
  <si>
    <t>Rendición de cuentas de la implementación de la estrategia general de presupuestos participativos realizada.</t>
  </si>
  <si>
    <t>Se llevó a cabo el desarrollo de reuniones zonales en el marco de Rendición de Cuentas Bucaramanga 2021, del 10 al 17 de diciembre en las 17 comunas y 3 corregimientos del municipio, así mismo, se desarrolló la Audiencia de Rendición de Cuentas el 14 de diciembre de 2021 en el teatro Santander. Se publicó en los términos establecidos el consolidado de preguntas y respuestas a la ciudadanía. 
El próximo ejercicio de rendición de cuentas, se adelantará ante el Consejo Territorial de Planeación (CTP), en el segundo trimestre 2022.</t>
  </si>
  <si>
    <t>Formular planes de mejora eficaces que contribuyan a satisfacer las necesidades identificadas y priorizadas por los diferentes grupos de valor.</t>
  </si>
  <si>
    <t>Acuerdos de comuna y/o escolares vigencia 2021 formulados.</t>
  </si>
  <si>
    <t>La Administración Municipal emitió el Decreto No. 159 de 17 de noviembre de 2021, por el cual se modifica el proceso de Planeación, implementación y ejecución de la estrategia general de Presupuestos Participativos en el municipio de Bucaramanga. Con base en el mencionado Decreto, se implemento el ejercicio de Acuerdo de Comuna y corregimiento en los meses de Noviembre y Diciembre de 2021. En relación a los Acuerdos Escolares, el Comité técnico de Presupuestos Participativos aprobó adelantar el ejercicio de la vigencia 2021 durante la vigencia 2022 durante los meses de Abril, Mayo y Junio.</t>
  </si>
  <si>
    <t>Mecanismo digital de participación ciudadana implementado.</t>
  </si>
  <si>
    <t xml:space="preserve">Se implementó durante el III y IV trimestre 2021 a través de la plataforma bga400.bucaramanga.gov.co un mecanismo de participación ciudadana, donde los ciudadanos planteaban sus ideas de proyectos relacionados con diversas área de municipio. Https://bga400.bucaramanga.gov.co
Así mismo, durante el I trimestre de 2022, se implementó a través del formulario de validación para la Construcción del Plan de Anticorrupción y Atención al Ciudadano - PAAC 2022 , el cual fue dispuesto en la página web institucional para consulta y sugerencias por parte de la ciudadanía. Se obtuvieron 657 visitas de ciudadanos que consultaron el PAAC 2022. </t>
  </si>
  <si>
    <t>Asesor de despacho 
(Oficina TIC)</t>
  </si>
  <si>
    <t>Mejora normativa</t>
  </si>
  <si>
    <t>Formular la guía de consulta pública en el proceso de producción normativa para el diseño y el proceso de construcción de proyectos normativos,  con el fin de garantizar la calidad y efectividad del servicio y garantizar a la ciudadanía la participación.</t>
  </si>
  <si>
    <t>Guía para realizar la consulta pública en el proceso de producción normativa</t>
  </si>
  <si>
    <t>La Secretaría Jurídica aclara que elaboró en la vigencia 2021 la GUÍA PARA LA IMPLEMENTACION DE LA CONSULTA PÚBLICA EN EL MARCO DEL PROCESO DE PRODUCCIÓN NORMATIVA EN LA ALCALDÍA DE BUCARAMANGA, según se evidencia en correo electrónico enviado el día  10 de diciembre de 2021, dando cumplimiento a lo establecido en el cronograma del presente plan.  Dicha guía se revisó y aprobó por parte del subsecretario jurídico el día 28 de marzo de 2022, para posteriormente ser enviada y aprobada en el SIGC. Se realiza la corrección del nombre de la guía quedando de esta manera.</t>
  </si>
  <si>
    <t>Subsecretario Jurídico
(Secretaría Jurídica)</t>
  </si>
  <si>
    <t>Brindar información a la ciudadanía respecto a la competencia legal de la entidad  para emitir la norma de carácter general que se pretende con el desarrollo de los proyectos normativos contenidos dentro de la agenda regulatoria o lista de problemáticas.</t>
  </si>
  <si>
    <t xml:space="preserve">Creación de la Agenda regulatoria </t>
  </si>
  <si>
    <t>La Secretaría Jurídica creó la Agenda Regulatoria, documento entregado el 30 de diciembre de 2021, en el cual se presenta la herramienta de planeación normativa el cual contiene el cronograma que se ejecutó, las etapas y el documento final con los proyectos (Evidencia radicado y documento final)</t>
  </si>
  <si>
    <t xml:space="preserve">Revisar durante el proceso de formulación de proyectos normativos las temáticas relevantes. </t>
  </si>
  <si>
    <t>Lista de chequeo de revisión de actos administrativos.</t>
  </si>
  <si>
    <t>La Secretaría Jurídica presenta como evidencia LISTA DE CHEQUEO DE ELABORACIÓN Y REVISIÓN DE ACTO ADMINISTRATIVO PARA LA PREVENCIÓN DEL DAÑO ANTIJURÍDICO MUNICIPIO DE BUCARAMANGA, código No.F-GJ-1110-238,37-004, a la cual se le está dando aplicación a los actos administrativos que se revisan en la dependencia, las cuales quedan  archivadas en la oficina de posesiones con los actos administrativos aprobados.
Se anexa lista de chequeo y revisión aleatoria en la vigencia 2021 de la aplicación de la lista de chequeo en la revisión d actos administrativos.</t>
  </si>
  <si>
    <t>Evaluación de Resultados</t>
  </si>
  <si>
    <t xml:space="preserve">Seguimiento y evaluación del desempeño institucional </t>
  </si>
  <si>
    <t>Realizar el seguimiento al Plan de Desarrollo Municipal en cumplimiento al Acuerdo 013 del 10 de junio de 2020 que establece la metodología de seguimiento, así como el cumplimiento a las directrices del DNP y del DAFP.</t>
  </si>
  <si>
    <t>Matriz Seguimiento Plan de Desarrollo 2020 - 2023</t>
  </si>
  <si>
    <t xml:space="preserve">La Secretaría de Planeación ha mantenido actualizada la matriz de cumplimiento del Plan de Desarrollo 2020 - 2023 en los meses de Enero, Febrero y Marzo de 2022, la cual se encuentra publicada en página web.
https://www.bucaramanga.gov.co/transparencia/seguimiento-al-plan-de-desarrollo/
</t>
  </si>
  <si>
    <t>Profesional Especializado
(Secretaría Planeación)</t>
  </si>
  <si>
    <t xml:space="preserve">Mesas Seguimiento al Cumplimiento del Plan de Desarrollo 2020 - 2023 </t>
  </si>
  <si>
    <t xml:space="preserve">Seguimiento al Plan de Desarrollo con corte a junio 30 de 2021.  Fecha de publicación:  Agosto 2021. Así mismo se realizó seguimiento con corte a 31 de diciembre de 2021, presentándose informe de seguimiento al plan de Desarrollo el 28 de Febrero de 2022 y publicado en el siguiente link: https://www.bucaramanga.gov.co/wp-content/uploads/2022/03/Informe-de-Seguimiento-Plan-de-Desarrollo.pdf                                                                        </t>
  </si>
  <si>
    <t>Jefe de Oficina
(Oficina Control Interno de Gestión)</t>
  </si>
  <si>
    <t>FURAG 2021</t>
  </si>
  <si>
    <t xml:space="preserve">La Secretaría de Planeación lideró el proceso de diligenciamiento del FURAG 2021, a través de 24 mesas de trabajo presenciales y virtuales, con las 12 Secretarías y Oficinas responsables de suministrar la información y las evidencias por respuesta a cada pregunta de acuerdo a su competencia. De igual manera, para garantizar la calidad de la información y veracidad de las respuestas, se realizaron mesas de trabajo con la OCIG y líderes de procesos. 
Posteriormente, la Secretaría de Planeación diligenció un total de 532 preguntas habilitadas en el aplicativo. Cabe aclarar, que de las 550 preguntas que componen el FURAG, un total de 18 preguntas se encontraban inhabilitadas en la plataforma para la Entidad. La Administración municipal en cumplimiento a la fecha establecida por el DAFP, el día 25 de marzo de 2022, se dio por finalizado el diligenciamiento del formulario al 100%, generando el certificado del cargue de la información y el formulario en PDF con las respuestas correspondientes. </t>
  </si>
  <si>
    <t>Informar a los grupos de valor los resultados de su participación en la gestión, mediante el envío de información y/o la realización de reuniones o encuentros.</t>
  </si>
  <si>
    <t>Actas, correos electrónicos, oficios en envío de información a los grupos de valor.</t>
  </si>
  <si>
    <t xml:space="preserve">La Secretaría de Planeación participó en la Mesa Técnica de Primera Infancia y Adolescencia, en el Comité Municipal de Protección y Bienestar Animal y la Mesa Interinstitucional para la Formulación de la Política Pública de Juventud. Se cuenta como evidencia con las actas de reunión, correos de notificación y listados de asistencia.
Se cuenta con acta de participación en la Mesa Técnica de Primera Infancia y Adolescencia realizada el 3 de febrero de 2022, así como también, solicitud 20219487214 del 27/09/2021; Respuesta cuestionario de cumplimiento política pública de protección y bienestar animal
</t>
  </si>
  <si>
    <t>Administración y archivos y Gestión documental</t>
  </si>
  <si>
    <t>Incluir en el Sistema Integrado de Conservación, el plan de preservación digital a largo plazo.</t>
  </si>
  <si>
    <t xml:space="preserve">Plan de preservación digital a largo plazo que conforma el sistema integrado de conservación documental (SIC), actualizado y aprobado por el comité institucional de gestión y desempeño. </t>
  </si>
  <si>
    <t>El Plan de Preservación Digital  fue incluido en el Sistema Integrado de Conservación SIC, fue actualizado y aprobado mediante Acta de  sesión del Comité Institucional de Gestión y Desempeño MIPG realizado el 9 de septiembre del año en curso. Dando cumplimiento a este producto en un 100% en el tercer trimestre del año 2021</t>
  </si>
  <si>
    <t>Elaborar y aprobar el documento Sistema Integrado de Conservación - SIC de la entidad.</t>
  </si>
  <si>
    <t xml:space="preserve">Plan de conservación documental actualizado, que conforma el sistema integrado de conservación documental (SIC), actualizado y aprobado por el comité institucional de gestión y desempeño. </t>
  </si>
  <si>
    <t>El Sistema Integrado de Conservación SIC, fue actualizado y aprobado mediante Acta de  sesión del Comité Institucional de Gestión y Desempeño MIPG realizado el 9 de septiembre del año en curso. Dando cumplimiento a este producto en un 100% en el tercer trimestre del año 2021, se adjunta acta de aprobación por comité institucional del 09 de septiembre del 2021</t>
  </si>
  <si>
    <t>Desarrollar los anexos, para elaborar las Tablas de Valoración Documental - TVD para organizar el Fondo Documental Acumulado de la entidad.</t>
  </si>
  <si>
    <t>Informe historia institucional con fines archivísticos (anexo a TVD).</t>
  </si>
  <si>
    <t>Se lleva un 100% de avance en la elaboración del Informe de la Historia Institucional con fines archivísticos de gran importancia para la elaboración de las TVD de fecha del 10 de noviembre del 2021</t>
  </si>
  <si>
    <t>Matriz de estructura orgánica reconstruida para los diferentes periodos de historia de la entidad (anexo a TVD).</t>
  </si>
  <si>
    <t>Se lleva un 100% de avance en la elaboración de la Matriz de estructura orgánica reconstruida para los diferentes periodos de Historia de la entidad, documento  de gran importancia para la elaboración de las TVD de fecha del 17 de noviembre del 2021</t>
  </si>
  <si>
    <t>Definir e implementar un proceso para la entrega de archivos por culminación de obligaciones contractuales.</t>
  </si>
  <si>
    <t>Procedimiento para la entrega de archivos por culminación de actividades contractuales.</t>
  </si>
  <si>
    <t>Se elaboró y probó el procedimiento P-GGDO-8600-170-008, PROCEDIMIENTO DE REVISION DE ARCHIVO DE GESTION ENTREGA PUESTO DE TRABAJO, para definir  la entrega de archivo de gestión por culminación de actividades contractuales, el cual se esta implementando de manera efectiva en el primer trimestre de 2022.</t>
  </si>
  <si>
    <t>Identificar el inventario documental a cargo de la entidad relacionado con los archivos de Derechos Humanos, Derecho Internacional Humanitario, Memoria Histórica y Conflicto Armado para su protección y conservación según el acuerdo 04 de 2015, el protocolo de gestión de archivos de Derechos Humanos y la Circular 01 de 2017.</t>
  </si>
  <si>
    <t>PINAR actualizado, incluyendo el proceso e identificación de documentos relacionados con Derechos humanos.</t>
  </si>
  <si>
    <t>El Plan Institucional de Archivos PINAR  fue actualizado incluyendo el proceso e identificación de documentos relacionados con Derechos Humanos y fue aprobado mediante Acta de  sesión del Comité Institucional de Gestión y Desempeño MIPG que tuvo lugar en la mañana del 9 de septiembre del año 2021. Dando cumplimiento a este producto en un 100% en el tercer trimestre del año 2021.</t>
  </si>
  <si>
    <t>Identificar los Fondos Documentales Acumulados de la entidad -FDA.</t>
  </si>
  <si>
    <t>Diagnóstico integral de archivo.</t>
  </si>
  <si>
    <t>El Diagnóstico Integral de Archivo, fue elaborado y aprobado mediante Acta de  sesión del Comité Institucional de Gestión y Desempeño MIPG realizado el 9 de septiembre del  año 2021. Dando cumplimiento a este producto en un 100% en el tercer trimestre del año 2021.</t>
  </si>
  <si>
    <t>Publicar el Cuadro de Clasificación Documental - CCD en la página web de la entidad.
Publicar la Tabla de Retención Documental - TRD, en el sitio web de la entidad en la sección de transparencia.</t>
  </si>
  <si>
    <t xml:space="preserve">Publicación de las Tablas de Retención Documental y Cuadro de Clasificación Documental en la página web del Municipio </t>
  </si>
  <si>
    <t>Se realizó gestión para publicación de la actual versión  2021de las Tablas de Retención Documental TRD y el Cuadro de Clasificación Documental en la página web de la entidad. Dando cumplimiento a este producto en un 100% en el tercer trimestre del año 2021, como se puede observar en la nueva página web del Municipio de Bucaramanga, en el link: https://www.bucaramanga.gov.co/transparencia/instrumentos-de-gestion-de-la-informacion/</t>
  </si>
  <si>
    <t>Realizar la eliminación de documentos, aplicando criterios técnicos.</t>
  </si>
  <si>
    <t>Acta de eliminación documental evidenciando la aplicación de los criterios técnicos archivísticos.</t>
  </si>
  <si>
    <t>Se lleva un 30% de avance en la elaboración de inventarios de series sensibles a eliminación documental con aplicación de criterios técnicos archivísticos y se cumplirá con el cronograma establecido en el presente plan.
Primer trimestre 2022:  El proceso de eliminación se encuentra en etapa de publicación de aviso en pagina web durante 60 días hábiles, para efectos de garantizar el debido proceso a la ciudadanía ante una posible objeción; no obstante ese termino se cumple el día 04 de Mayo de 2022. soporte: link 
 https://www.bucaramanga.gov.co/transparencia/instrumentos-de-gestion-de-la-informacion/</t>
  </si>
  <si>
    <t>Transparencia, acceso a la información pública y lucha contra la corrupción</t>
  </si>
  <si>
    <t>Ajustar el mapa de riesgos de corrupción por la materialización de estos.</t>
  </si>
  <si>
    <t>Plan Anticorrupción y de Atención al Ciudadano con apoyo en su formulación.</t>
  </si>
  <si>
    <t xml:space="preserve">Desde la secretaría de transparencia de la presidencia de la República y el programa de transparencia de la alcaldía de Bucaramanga se llevaron a cabo reuniones con las diferentes dependencias para la revisión de los riesgos de corrupción establecidos en la PAAC y MRC, vigencia 2021.
Asimismo se apoyó las mesas de trabajo en el último trimestre de 2021 y primer trimestre de 2022, para la formulación del PAAC y MRC, vigencia 2022 al cual se realizaron los ajustes definitivos durante el mes de enero de 2022 en conjunto con la secretaría de planeación, quienes realizaron la consolidación y presentación ante el  comité institucional de MIPG el día 26 de enero de 2022.
El PAAC y MRC se encuentran publicados en la página web del municipio en el link: https://www.bucaramanga.gov.co/transparencia/plan-anticorrupcion-y-de-atencion-al-ciudadano-2/ </t>
  </si>
  <si>
    <t>Secretario de Despacho
(Secretaría Jurídica)</t>
  </si>
  <si>
    <t>Comunicar internamente la información requerida para apoyar el funcionamiento del Sistema de Control Interno por medio de la estrategia de comunicación de la entidad. Desde el sistema de control interno efectuar su verificación.</t>
  </si>
  <si>
    <t xml:space="preserve">Información pública de interés de la ciudadanía divulgada proactivamente a nivel interno.
</t>
  </si>
  <si>
    <t>En el primer trimestre de 2022 se enviaron por correo institucional 9 comunicaciones relacionadas con información pública de interés de la ciudadanía.</t>
  </si>
  <si>
    <t>Jefe de Prensa
(Oficina de Prensa y Comunicaciones)</t>
  </si>
  <si>
    <t>Comunicar la información relevante de manera oportuna, confiable y segura, por parte de los líderes de los programas, proyectos, o procesos de la entidad en coordinación con sus equipos de trabajo. Desde el sistema de control interno efectuar su verificación.</t>
  </si>
  <si>
    <t>Información pública de interés de la ciudadanía publicada proactivamente, de acuerdo a las solicitudes realizadas por las Dependencias.</t>
  </si>
  <si>
    <t>Las diferentes solicitudes de publicación de información que las áreas realizan han sido publicadas de acuerdo a los tiempos y en las secciones requeridas.</t>
  </si>
  <si>
    <t>Formular planes de mejora que promuevan una gestión transparente y efectiva y además contribuyan a la mitigación de los riesgos de corrupción.</t>
  </si>
  <si>
    <t>Socializaciones de la Estrategia de Transparencia y Acceso a la Información Pública a los servidores públicos y contratistas desde el compromiso personal para el fortalecimiento institucional.</t>
  </si>
  <si>
    <t xml:space="preserve">Se realizaron 3 socializaciones de la Estrategia de Transparencia durante el último trimestre de 2021, así mismo, durante el primer trimestre de 2022 se realizaron 11 socializaciones los días 23,24 y 28 de marzo de 2022, tal como se evidencia en grabaciones de reuniones, links de acceso, actas de reunión y pantalla capturas de pantalla.
</t>
  </si>
  <si>
    <t>Secretario de Despacho
(Secretaría Jurídica)
Transparencia</t>
  </si>
  <si>
    <t>Disponer la información que publica la entidad en un formato accesible para personas con discapacidad psicosocial (mental) o intelectual (Ej.: contenidos de lectura fácil, con un cuerpo de letra mayor, vídeos sencillos con ilustraciones y audio de fácil comprensión).</t>
  </si>
  <si>
    <t>Socialización y seguimiento de la resolución 1519 de 2020 y circular correspondiente en la cual se contemplan los estándares de accesibilidad.</t>
  </si>
  <si>
    <t>Se realizaron reuniones de socialización y seguimiento a la resolución 1519 de 2020 con los entes descentralizados y se generaron oficios para administración central de la Alcaldía de Bucaramanga, durante el primer trimestre de 2021, asimismo se llevaron a cabo cuatro seguimientos durante el tercer trimestre de 2021 cumpliendo con el 100% del indicador establecido. Lo anterior evidenciado en actas de reunión del fecha 13 de julio, 10 y 30 de septiembre de 2021 y formato de seguimiento con lista de chequeo 18 de agosto de 2021.</t>
  </si>
  <si>
    <t>Diagnóstico de los criterios diferenciales de accesibilidad con los que cuenta la entidad respecto de lo establecido por el ordenamiento jurídico.</t>
  </si>
  <si>
    <t>Se realizó el diagnóstico de criterios diferenciales aprobado el día 24 de febrero de 202, el cual se encuentra firmado y socializado con las diferentes Secretarías. Se presenta como evidencia el documento final y actas de reunión virtual  capturas de pantalla de las reuniones virtuales realizadas el 24 y 28 de marzo de 2022.</t>
  </si>
  <si>
    <t>Elaborar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</si>
  <si>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 xml:space="preserve">Instrumentos de gestión de información pública actualizado. </t>
  </si>
  <si>
    <t>Se cuenta con el cumplimiento del 100%, los instrumentos de gestión pública se encuentran actualizados y se enviaron a la Secretaría de Transparencia de la Presidencia de la República para revisión.</t>
  </si>
  <si>
    <t>Implementar estrategias para la identificación y declaración de conflictos de interés que contemplen jornadas de sensibilización para divulgar las situaciones sobre conflictos de interés que puede enfrentar un servidor público.</t>
  </si>
  <si>
    <t>Socialización sobre los conflictos de intereses que enfrentan los servidores públicos.</t>
  </si>
  <si>
    <t>Se realizaron socializaciones sobre acuerdos de transparencia y buenas prácticas de gestión y se firmaron pactos de transparencia  donde se incluye el tema de conflicto de interés para los gestores contractuales en las diferentes secretarías de la Alcaldía de Bucaramanga. Se presenta como evidencia los 10 acuerdos de transparencia firmados en el mes de julio de 2021.
Así mismo, en el mes de marzo de 2022 se realizó una socialización sobre conflicto de intereses y régimen de inhabilidades e incompatibilidades. Se cuenta con video de la socialización realizada el 31 de marzo de 2022 y soporte del control de asistencia en formato de Excel</t>
  </si>
  <si>
    <t>Incluir diferentes medios de comunicación, acordes a la realidad de la entidad y a la pandemia, para divulgar la información en el proceso de rendición de cuentas.</t>
  </si>
  <si>
    <t>Estrategia de comunicaciones en el proceso de rendición de cuentas y divulgación proactiva de información elaborada</t>
  </si>
  <si>
    <t>La estrategia de rendición de cuentas se encuentra elaborada y publicada en la página web del municipio en el link_ https://www.bucaramanga.gov.co/sin-categoria/rendicion-de-cuentas-a-la-ciudadania/.
Por tanto se cuenta con el cumplimiento del 100%.</t>
  </si>
  <si>
    <t>Llevar a cabo socialización sobre la importancia de la protección del derecho fundamental de petición con enfoque de prevención del daño antijurídico.</t>
  </si>
  <si>
    <t>Socialización sobre la importancia de la protección del derecho fundamental de petición con enfoque de prevención del daño antijurídico.</t>
  </si>
  <si>
    <t>Durante el primer trimestre de 2022 se realizó una socialización interna a nivel de Secretaría Jurídica el día 28 de marzo de 2022, sobre la protección del derecho fundamental de petición con enfoque en la protección del daño antijurídico. Se cuenta con acta de reunión como evidencia.</t>
  </si>
  <si>
    <t>Crear e implementar la Comisión Territorial Ciudadana para la Lucha contra la Corrupción.</t>
  </si>
  <si>
    <t>Comisión Territorial Ciudadana para la Lucha contra la Corrupción creado e implementado.</t>
  </si>
  <si>
    <t>Durante el primer trimestre de 2022 el equipo de transparencia ha llevado a cabo dos mesas de trabajo los días 29 de enero y 15 de febrero de 2022 para revisar la estructuración de la comisión territorial, según se evidencia en actas de reunión presentadas.</t>
  </si>
  <si>
    <t>Articular la gestión de conflictos de interés como elemento dentro de la gestión del talento humano. Desde el sistema de control interno efectuar su verificación.</t>
  </si>
  <si>
    <t>Evaluación y verificación de la gestión de los registros de conflictos de interés, en el marco del comité institucional.</t>
  </si>
  <si>
    <t>Se llevó a cabo una reunión el día 30 de marzo de 2022 con la Secretaría Administrativa para la verificación del cumplimiento de la ley 2013 de 2019.
Desde el programa de transparencia se realizará la revisión en la página y se hará seguimiento para el cumplimiento de la ley 2013 de 2019.</t>
  </si>
  <si>
    <t>Implementar canales de consulta y orientación para el manejo de conflictos de interés esto frente al control y sanción de los conflictos de interés. Desde el sistema de control interno efectuar su verificación.
Este canal debe estar articulado con la Red Interinstitucional de Transparencia y Anticorrupción – RITA, a cargo de la Secretaría de Transparencia y deberá ser atendido por una persona de entera confianza del mandatario, que será denominado Oficial de Transparencia.</t>
  </si>
  <si>
    <t xml:space="preserve">Canal antifraude y de denuncia segura creado para el ciudadano, protegiendo al denunciante. </t>
  </si>
  <si>
    <t>Se realizó una reunión el día 16 de marzo de 2022 con la Secretaría de Transparencia de la Presidencia de la República donde se analizaron los lineamientos para la implementación del canal antifraude de RITA, según se evidencia en pantallazos de reunión virtual. 
Así mismo, se realizó mesa de trabajo el 28 de marzo con el proceso de gestión de las TIC para su implementación en la Alcaldía de Bucaramanga, evidenciado en acta de reunión.</t>
  </si>
  <si>
    <t>Participar en actividades para informar directamente a los grupos de valor sobre los resultados de su participación en la gestión mediante el envío de información o la realización de reuniones o encuentros.</t>
  </si>
  <si>
    <t>Feria de servicios o transparencia en la que participa la Secretaría Jurídica.</t>
  </si>
  <si>
    <t>Se ha asistido a las ferias institucionales organizadas en la vigencia 2021, desarrolladas en las diferentes comunas de la ciudad de Bucaramanga, según se evidencia en registro fotográfico, programación oficial de las ferias y divulgación en redes sociales.</t>
  </si>
  <si>
    <t>Permitir que la entidad mejore los datos publicados a través de la atención de requerimientos de sus grupos de valor mediante la publicación de la información.</t>
  </si>
  <si>
    <t>PQRS que presentan con mayor frecuencia los ciudadanos para fortalecer la información proactiva en dichos asuntos analizadas.</t>
  </si>
  <si>
    <t>Se llevó a cabo reunión el día 10 de diciembre de 2021 para el análisis de los 10 temas con mayor frecuencia en las PQRSD que presentaron los ciudadanos durante el tercer trimestre de 2021 a la administración municipal. Se anexa acta de reunión del 10 de diciembre de 2021.</t>
  </si>
  <si>
    <t>Actualizar el código de integridad.</t>
  </si>
  <si>
    <t>Código de integridad actualizado.</t>
  </si>
  <si>
    <t>Se llevó a cabo reunión virtual el día 13 de diciembre de 2021 con la Secretaría Administrativa para revisar  la  actualización del Código de Integridad, la cual ha venido liderando dicha Secretaría. Para la vigencia 2022 se continuará analizando su actualización. 
Se anexa acta de reunión del 13 de diciembre de 2021 y soporte de envío del correo electrónico a la secretaría administrativa solicitando el documento de proyecto de decreto para la actualización del código de integridad para revisión en la secretaría jurídica.</t>
  </si>
  <si>
    <t>Elaborar la Estrategia de rendición de cuentas para la vigencia 2022 a partir de un ejercicio diagnóstico.</t>
  </si>
  <si>
    <t>Estrategia de Rendición de Cuentas vigencia 2022</t>
  </si>
  <si>
    <t xml:space="preserve">El cumplimiento de esta acción se verá reflejado en el segundo trimestre de 2022. </t>
  </si>
  <si>
    <t>Elaborar el Manual de rendición de cuentas.</t>
  </si>
  <si>
    <t>Manual Rendición de Cuentas</t>
  </si>
  <si>
    <t>Se elaboró y aprobó por Calidad el Manual de Rendición de Cuentas, a su vez, se elaboró el Procedimiento para Rendición de Cuentas.</t>
  </si>
  <si>
    <t>Convocar y desarrollar la audiencia pública de rendición de cuentas.</t>
  </si>
  <si>
    <t>Audiencia Pública de Rendición de Cuentas</t>
  </si>
  <si>
    <t>Se llevó a cabo el desarrollo de reuniones zonales en el marco de Rendición de Cuentas Bucaramanga 2021, del 10 al 17 de diciembre en las 17 comunas y 3 corregimientos del municipio, así mismo se desarrolló la Audiencia de Rendición de Cuentas el 14 de diciembre de 2021 en el teatro Santander</t>
  </si>
  <si>
    <t>Gestión de la Información estadística</t>
  </si>
  <si>
    <t>Analizar si el recurso humano asignado en la entidad, para la generación, procesamiento, análisis y difusión de información estadística, es suficiente y establecer las acciones necesarias para su disponibilidad.</t>
  </si>
  <si>
    <t>Centro de analítica de datos de Bucaramanga CAAB fortalecido.</t>
  </si>
  <si>
    <t>Durante el primer trimestre 2022, dada la necesidad de fortalecer el centro de analítica de datos, se presentó proyecto de inversión que evidencia la gestión para fortalecer esta área de trabajo. Se lanzó y entregó la página del  centro de analítica de datos de Bucaramanga el cual se encuentra disponible en www.bucaramanga.gov.co/datos</t>
  </si>
  <si>
    <t>Asesor TIC
(Oficina TIC)</t>
  </si>
  <si>
    <t>Analizar si los recursos financieros asignado en la entidad, para la generación, procesamiento, análisis y difusión de información estadística, son suficientes y establecer las acciones necesarias para su disponibilidad en el corto, mediano y largo plazo.</t>
  </si>
  <si>
    <t>Observatorio del delito y de paz mantenido.</t>
  </si>
  <si>
    <t xml:space="preserve">A corte de 30 de septiembre, la Secretaría del Interior realizó los reportes necesarios para la actualización de los observarios de paz y del delito que se encuentran a cargo de las misma. Como soporte se adjunta la siguiente información:
Observatorio del delito: Correo electrónico de envío de información de los meses de julio y agosto del año en cuso, así mismo se adjunta las bases de datos en formato Excel de cada mes correspondiente.
Observatorio de Paz: Correo electrónico de envío de información de los meses de agosto y septiembre del año en cuso, así mismo se adjunta las bases de datos en formato Excel de cada mes correspondiente.
A corte de 31 diciembre la secretaría del interior realizó los reportes necesarios para la actualización de los observarios de paz y del delito que se encuentran a cargo de las misma. Como soporte se adjunta la siguiente información:
Observatorio del delito: Correo electrónico de envió de información de los meses de septiembre, octubre y noviembre del año 2021, así mismo se adjunta las bases de datos en formato Excel de cada mes correspondiente.
Observatorio de Paz: Correo electrónico de envió de información de los meses de octubre y noviembre del año 2021, así mismo se adjunta las bases de datos en formato Excel de cada mes correspondiente.
___________________________________________________________________
A corte 31 de marzo de 2022, la Secretaría del Interior realizó los reportes necesarios para la actualización de los observarios de paz y del delito que se encuentran a cargo de las misma. Como soporte se adjunta la siguiente información:
Observatorio del delito: Correo electrónico de envió link de ingreso del portal mantenido, junto con documento de análisis delincuencial y uso del observatorio en los meses de enero, febrero y marzo. 
Observatorio de Paz: Correo electrónico de envió link del observatorio de Paz mantenido, junto con los archivos de Excel con la información correspondiente a los meses de enero, febrero y marzo. 
</t>
  </si>
  <si>
    <t>Secretario de Despacho                          (Secretaría del Interior)</t>
  </si>
  <si>
    <t>Desarrollar jornadas de capacitación y/o divulgación a sus servidores y contratistas sobre la generación, procesamiento, reporte o difusión de información estadística.</t>
  </si>
  <si>
    <t>Socializaciones sobre generación, procesamiento, reporte o difusión de información estadística realizadas.</t>
  </si>
  <si>
    <t>Se continuó avanzando en las diferentes reuniones, socializaciones y mesas de trabajo con la difusión de información estadística y se realizó el documento de autodiagnóstico referente a la política de estadística, adicionalmente se generaron los documentos para esta política los cuales se validaran junto con la Secretaría de Planeación. Adicionalmente, se aprovecharon los espacios de los cursos de inducción y reinducción para dar a conocer a los servidores públicos la existencia del observatorio digital municipal y las actividades que se realizan en él.</t>
  </si>
  <si>
    <t>Fomentar la transferencia del conocimiento hacia adentro de la entidad.</t>
  </si>
  <si>
    <t>Campaña de divulgación de la gestión del conocimiento.</t>
  </si>
  <si>
    <t>Se realizó una campaña para la divulgación de la gestión del conocimiento a través de piezas comunicativas por medio de folleto y se enviaron a través del correo institucional a los servidores públicos y/o contratistas. El correo fue enviados el día 30 de diciembre de 2021</t>
  </si>
  <si>
    <t>Apoyar los procesos de comunicación de la entidad para conservar su memoria institucional.</t>
  </si>
  <si>
    <t>Estrategia establecida para articular el inventario de conocimiento explícito de la entidad con la política de gestión documental, implementada.</t>
  </si>
  <si>
    <t>Se definió la estrategia para articular el inventario de conocimiento explicito de la entidad y se han realizado actividades para su implementación. Asimismo, se realizó mesa de trabajo con los responsables de gestión documental para articular acciones que permitan el desarrollo de la estrategia, el documento de articulación de la estrategia con la política documental de 08 de julio del 2021 .</t>
  </si>
  <si>
    <t>Consultar las necesidades y expectativas a sus grupos de valor para identificar las necesidades de conocimiento e innovación.</t>
  </si>
  <si>
    <t>Mesas  de trabajo con las diferentes dependencias de la Alcaldía de Bucaramanga, para consultar las necesidades y expectativas a sus grupos de valor.</t>
  </si>
  <si>
    <t>Se realizó mesa de trabajo los días 1,15, 30 de marzo de 2022,  con las diferentes dependencias de la administración municipal para consultar las necesidades y expectativas de los grupos de valor adjuntando las respectivas actas de reunión</t>
  </si>
  <si>
    <t>Identificar las necesidades de investigación relacionadas con la misión de la entidad, con el fin de determinar los proyectos de investigación que se deberán adelantar.</t>
  </si>
  <si>
    <t>Caracterización de las necesidades que en materia de investigación tienen las dependencias acorde a su misión.</t>
  </si>
  <si>
    <t xml:space="preserve">Se realizó capacitación a las dependencias de la administración brindándole los lineamientos que permiten realizar la caracterización de las necesidades. Las mesas de trabajo fueron realizadas a la secretaría jurídica,  al UTSP y al área de valorización,  los días  1, 3, 4 de marzo 2022  respectivamente, Adicionalmente se realiza una identificación de necesidades de investigación con la oficina de las TICS del día 07 de diciembre del 2021. </t>
  </si>
  <si>
    <t>Fomentar la transferencia del conocimiento hacia adentro y hacia afuera de la entidad.</t>
  </si>
  <si>
    <t>Inventario de las herramientas de uso y apropiación del conocimiento con los que cuenta la Entidad, socializado hacia dentro y fuera de la administración.</t>
  </si>
  <si>
    <t>Se socializó el inventario de herramientas de uso y apropiación del conocimiento con los que cuenta la entidad se anexa acta de reunión del día 9 de noviembre del 2021, se anexa las diapositivas y se adjunta la tabla de asistencia</t>
  </si>
  <si>
    <t>Generar acciones de aprendizaje basadas en problemas o proyectos, dentro de su planeación anual, de acuerdo con las necesidades de conocimiento de la entidad, evaluar los resultados y tomar acciones de mejora.</t>
  </si>
  <si>
    <t>Propuesta de acciones de aprendizaje basadas en problemas o proyectos de la entidad.</t>
  </si>
  <si>
    <t>La actividad se cumplirá en el segundo trimestre de 2022, de acuerdo con el cronograma establecido en el presente plan.</t>
  </si>
  <si>
    <t>Identificar, clasificar y actualizar el conocimiento tácito de la entidad para establecer necesidades de nuevo conocimiento.</t>
  </si>
  <si>
    <t>Formato que permita identificar el conocimiento tácito de la entidad.</t>
  </si>
  <si>
    <t>Las diferentes dependencias de la administración se encuentran validando la información del formato de conocimiento tácito. La actividad se cumplirá en el primer trimestre del año 2022.
I trimestre 2022: Se adjunta formato con código F-GAT-8100-238,37-208 de conocimiento tácito diligenciado por todas las dependencias. de fecha del 06 de abril del 2022</t>
  </si>
  <si>
    <t>Priorizar la necesidad de contar con herramientas para una adecuada gestión del conocimiento y la innovación en la entidad.</t>
  </si>
  <si>
    <t>Formato que permita identificar el conocimiento explícito por dependencia.</t>
  </si>
  <si>
    <t>Las diferentes dependencias de la administración se encuentran validando la información del formato de conocimiento tácito. La actividad se cumplirá en el primer trimestre del año 2022.
I trimestre 2022: Se adjunta formato con código F-GAT-8100-238,37-207 de conocimiento Explícito  diligenciado por todas las dependencia de fecha abril 06 del 2022</t>
  </si>
  <si>
    <t>Monitorear el cumplimiento de la política de administración de riesgos de la entidad, por parte del comité institucional de coordinación de control interno.</t>
  </si>
  <si>
    <t>Política de administración de riesgos monitoreada.</t>
  </si>
  <si>
    <t xml:space="preserve">La Secretaría de Planeación ha monitoreado la Política de Administración de Riesgos, a través de los mapas de riesgos de gestión por procesos y mapas de riesgos de corrupción por procesos. </t>
  </si>
  <si>
    <t>Secretario de Planeación
(Secretaría de Planeación)</t>
  </si>
  <si>
    <t>Promover la identificación y el análisis del riesgo desde el direccionamiento o planeación estratégica de la entidad, por parte del comité institucional de coordinación de control interno.</t>
  </si>
  <si>
    <t>Seguimiento para la aplicación de acciones de mejora en PAAC y mapa de riesgos de corrupción con respecto a  la identificación de riesgos.</t>
  </si>
  <si>
    <t>La Secretaría de Planeación ha realizado la aplicación de acciones de mejora en PAAC y mapa de riesgos de corrupción con respecto a  la identificación de riesgos.</t>
  </si>
  <si>
    <t>Capacitar a líderes de procesos y sus equipos de trabajo sobre la metodología de gestión del riesgo</t>
  </si>
  <si>
    <t>Capacitación sobre la metodología de gestión del riesgo realizada.</t>
  </si>
  <si>
    <t>La Secretaría de Planeación, en trabajo conjunto con la Secretaría Administrativa convocó a todo el personal de planta y contratistas de la Administración municipal a la Socialización de la Política de Administración de Riesgos versión 5.0. En este espacio, el Grupo de Desarrollo Económico de la Secretaría de Planeación socializó el 11 de febrero de 2021, las responsabilidades y roles de las líneas de defensa definidas en la referida Política. Se cuenta con el correo mediante el cual se realizó la convocatoria, control de asistencia y presentación.</t>
  </si>
  <si>
    <t>Evidenciar la divulgación e implementación de la política de administración de riesgos.</t>
  </si>
  <si>
    <t>Política de administración de riesgos implementada.</t>
  </si>
  <si>
    <t xml:space="preserve">La implementación de la Política de administración de riesgos se ha realizado en los Mapas de Riesgos de gestión por procesos y mapas de riesgos de corrupción por procesos. </t>
  </si>
  <si>
    <t>Presentar el resultado de las auditorías internas y seguimientos a procesos institucionales a los líderes de procesos auditados y realizar la socialización en el marco del Comité Institucional de Coordinación de Control Interno.</t>
  </si>
  <si>
    <t>Informes Radicados a líderes de procesos auditados.
Actas de Comité Institucional de Coordinación de Control Interno.</t>
  </si>
  <si>
    <t xml:space="preserve">Auditorías Internas al Proceso de Valorización y Gestión y Desarrollo de la Infraestructura, las cuales fueron realizadas en la vigencia  2021 y los informes definitivos de Auditorías Internas fueron socializados al Comité Institucional de Coordinación de Control Interno el día 28 de diciembre de 2021.
En el Plan anual de Acción y Auditorías de la Oficina de Control Interno de Gestión aprobado el día 25 de Enero de 2022 en el Comité Institucional Coordinador de Control Interno, quedaron contempladas auditorías a los siguientes procesos, las cuales iniciaron en el primer trimestre 2022:                                                                                                                                                                                                          1.  Proceso  gestión y desarrollo de la infraestructura                                                                                                                                                                                                                                             2. Proceso Seguridad, Protección y Convivencia Ciudadana y Proyección y Desarrollo Comunitario.      
3. Proceso técnico de servicios públicos.                                                                                                                                                               La planeación de las auditorías mencionadas tuvieron lugar en el mes de marzo de 2022, una vez se entreguen los informes finales de auditoría se socializarán los mismos en el Comité Institucional Coordinador de Control Interno. Así mismo, en el mencionado comité se han presentado los resultados de informes de ley, actividades y seguimientos que la Oficina de Control Interno ha realizado, lo cual se evidencia en actas de 25 de enero,  25 de febrero, 24 de marzo de 2022.  </t>
  </si>
  <si>
    <t>Evaluación de la Audiencia de Rendición de Cuentas</t>
  </si>
  <si>
    <t>Informe de Evaluación de la Audiencia Anual de Rendición de Cuentas</t>
  </si>
  <si>
    <t>Conforme al Componente 3 - Rendición de Cuentas, Subcomponente 4 - Evaluación y retroalimentación de la gestión Institucional -, la Oficina de Control Interno realizó la publicación del Informe el día 30 de diciembre de 2021.  https://www.bucaramanga.gov.co/wp-content/uploads/2021/12/Informe-Evaluacion-Rendicion-de-Cuentas.pdf</t>
  </si>
  <si>
    <t>Evaluación Semestral de Coordinación del Sistema de Control Interno.</t>
  </si>
  <si>
    <t>Informe Semestral de Coordinación del Sistema de Control Interno.</t>
  </si>
  <si>
    <t>Informe de Evaluación Independiente del Estado del Sistema de Control Interno con corte a junio 30 de 2021, publicado en la página web institucional el 30 de julio de 2021.  Informe de Evaluación Independiente del Estado del Sistema de Control Interno con corte a diciembre  31 de 2021,  publicado en la página web institucional el 28 de enero de 2022: https://www.bucaramanga.gov.co/wp-content/uploads/2022/01/Informe-SCI-parametrizado-DIC-2021-1.pdf</t>
  </si>
  <si>
    <t>Socializar ante el Comité Institucional de Coordinación de Control Interno la evaluación Semestral de Coordinación de del sistema de Control interno.</t>
  </si>
  <si>
    <t>Acta de Comité Institucional de Coordinación de Control Interno</t>
  </si>
  <si>
    <t>En cumplimiento de este producto se realizó acta de Comité Institucional de Coordinación de Control Interno con fecha 20 de septiembre de 2021. En cumplimiento de este producto se realizó socialización del resultado del informe de evaluación independiente del Sistema de Control Interno, en el Comité  Institucional de Coordinación de Control Interno, que consta en acta de fecha 24 de marzo de  2022. El resultado del informe fue publicado en el link: https://www.bucaramanga.gov.co/wp-content/uploads/2022/01/Informe-SCI-parametrizado-DIC-2021-1.pdf</t>
  </si>
  <si>
    <t>Seguimiento periódico (Cuatrimestral) al PAAC y Mapas de riesgos de Corrupción.</t>
  </si>
  <si>
    <t>Informe de seguimiento al PAAC y Mapas de riesgos de Corrupción.</t>
  </si>
  <si>
    <t>Informe de Seguimiento al Plan Anticorrupción y de Atención al Ciudadano y Mapa de Riesgos de Corrupción con corte a agosto 31 de 2021.  Informe de Seguimiento al Plan Anticorrupción y de Atención al Ciudadano y Mapa de Riesgos de Corrupción con corte a Diciembre 31 de 2021 el cuál se reportará en el avance del primer trimestre 2022. Informe de Seguimiento al Plan Anticorrupción y de Atención al Ciudadano y Mapa de Riesgos de Corrupción con corte a diciembre 31 de 2021, el cual fue  presentado y publicado en el mes de enero de 2022 en la página web del municipio en el link: https://www.bucaramanga.gov.co/oficinas/control-interno-de-gestion/plan-anticorrupcion-y-de-atencion-al-ciudadano/.</t>
  </si>
  <si>
    <t>Seguimiento periódico (Corte a diciembre de la vigencia anterior y un segundo seguimiento de la vigencia en curso) al Mapas de Riesgos de Gestión por procesos.</t>
  </si>
  <si>
    <t>Informe de seguimiento al Mapas de Riesgos de Gestión por procesos.</t>
  </si>
  <si>
    <t>La Oficina de Control interno realizó el seguimiento al Mapa de Riesgos de Gestión por Proceso con corte a Septiembre de 2021.   Enlace publicación página web:   https://www.bucaramanga.gov.co/oficinas/control-interno-de-gestion/plan-anticorrupcion-y-de-atencion-al-ciudadano/.  La Oficina Control Interno de Gestión durante el mes de marzo de 2022, realizó seguimiento al cumplimiento de las acciones proyectadas en el Mapa de Riesgos de Gestión por procesos con corte a diciembre 31 de 2021, publicado en la página web institucional de la alcaldía de Bucaramanga. https://www.bucaramanga.gov.co/transparencia/#planeacion</t>
  </si>
  <si>
    <t>Seguimiento a los Planes de Mejoramiento Suscritos con los Entes de Control Externo.</t>
  </si>
  <si>
    <t>Informe con sus respectivos soportes del seguimiento a los Planes de Mejoramiento suscritos con la Contraloría Municipal de Bucaramanga y Contraloría General de la Republica.</t>
  </si>
  <si>
    <t>Publicación SIA Misional Seguimiento Planes de Mejoramiento Contraloría Municipal de Bucaramanga con corte a junio 30 de 2021.  Publicación SIRECI Seguimiento Planes de Mejoramiento Contraloría General de la República con corte a junio 30 de 2021.  Reportes realizados en el mes de julio de 2021.  Se adjuntan formatos de seguimiento. Se realizó seguimiento con corte a diciembre 31 de 2021 a los planes de mejoramiento de la Contraloría General de la República y la Contraloría Municipal de Bucaramanga, el cuál se reportará en el avance del primer trimestre 2022. 
Se realizó seguimiento e informe en el mes de enero de 2022 a los planes de mejoramiento con corte a diciembre 31 de 2021  suscritos con la Contraloría General de la República, el anterior informe se da a conocer a los responsables de las dependencias mediante actas de visita y es publicado en la plataforma de Información de la Contraloría General de la Republica SIRECI.                                                                                                                                                                   Se realizó seguimiento en el mes de enero de 2022 con corte a diciembre 31 de 2021 a los planes de mejoramiento suscritos con la Contraloría Municipal de Bucaramanga, el anterior informe se da a conocer a los responsables de las dependencias mediante actas de visita y fue publicado de manera oportuna en la plataforma de Información de la Contraloría Municipal, SIA MISIONAL de conformidad a lo dispuesto por dicho ente de control.</t>
  </si>
  <si>
    <t>Columna1</t>
  </si>
  <si>
    <t>Columna2</t>
  </si>
  <si>
    <t xml:space="preserve">AVANCE EN CUMPLIMIENTO </t>
  </si>
  <si>
    <t xml:space="preserve">TALENTO HUMANO </t>
  </si>
  <si>
    <t>DIRECCIONAMIENTO ESTRATÉGICO Y PLANEACIÓN</t>
  </si>
  <si>
    <t>VIGENCIA</t>
  </si>
  <si>
    <t>GESTIÓN CON VALORES PARA RESULTADOS</t>
  </si>
  <si>
    <t>DEFICIENTE</t>
  </si>
  <si>
    <t xml:space="preserve">EVALUACIÓN DE RESULTADOS </t>
  </si>
  <si>
    <t>ACEPTABLE</t>
  </si>
  <si>
    <t>INFORMACIÓN Y COMUNICACIÓN</t>
  </si>
  <si>
    <t>BUENO</t>
  </si>
  <si>
    <t xml:space="preserve">GESTIÓN DEL CONOCIMIENTO Y LA INOVACIÓN </t>
  </si>
  <si>
    <t>EXCELENTE</t>
  </si>
  <si>
    <t xml:space="preserve">CONTROL INTERNO </t>
  </si>
  <si>
    <t xml:space="preserve">TOTAL </t>
  </si>
  <si>
    <t xml:space="preserve">VALOR </t>
  </si>
  <si>
    <t>ANTES</t>
  </si>
  <si>
    <t>PUNTERO</t>
  </si>
  <si>
    <t>DESPUÉS</t>
  </si>
  <si>
    <t>Fortalecimiento institucional y simplificación de procesos</t>
  </si>
  <si>
    <t>Defensa jurídica</t>
  </si>
  <si>
    <t>Seguimiento y evaluación del desempeño institucional </t>
  </si>
  <si>
    <t>Gestión Documental</t>
  </si>
  <si>
    <t>Control interno </t>
  </si>
  <si>
    <t>Se realizaron los correspondientes seguimientos al plan de acción institucional vigencia 2023 con corte a septiembre y diciembre</t>
  </si>
  <si>
    <t>Se incluyen dos informes relacionados con el producto</t>
  </si>
  <si>
    <t>Se realizó y publicó el informe de seguimiento del PAAC del segundo cuatrimestre del año 2.023 se adjunta enlace de evidencia: https://inderbu.gov.co/wp-content/uploads/2023/09/PAAC-2023-INDERBU-SEG-MAYO-AGOSTO-CI-2-1-1.xlsx</t>
  </si>
  <si>
    <t>Se realizó y publicó el informe de seguimiento del Mapa de Riesgos Institucional MRI del segundo cuatrimestre del año 2.023 se adjunta enlace de evidencia: https://inderbu.gov.co/wp-content/uploads/2023/11/SEG-MAPA-DE-RIESGO-MAYO-AGOSTO-2023-CI1.xlsx</t>
  </si>
  <si>
    <t>Se publicaron en las redes social del Inderbu las diferentes campañas de información propuestas en el marco de la ejecución de los programas adscritos a la subdirección operativa. Se anexa documento (Soporte campañas de información septiembre y diciembre)</t>
  </si>
  <si>
    <t>Se llevó a cabo el comité de desempeño institucional en el que se presenta el plan de acción del apolítica de gestión del conocimiento y la innovación con el fin de ser aprobada y conforma el equipo interdisciplinario. Se anexa documento (Acta de reunión del comité de desempeño institucional)</t>
  </si>
  <si>
    <t>Documento actuactualizado de acuerdo a las necesidades de la Institución.</t>
  </si>
  <si>
    <t>Aprobado mediante Comité Institucional realizado el 11 de diciembre de 2023</t>
  </si>
  <si>
    <t>Documento aprobado en el Comité Institucional realizado el 9 de noviembre de 2023</t>
  </si>
  <si>
    <t>Se elaboró el formato de acuerdo a las necesidades del INDERBU con fecha 11 de diciembre de 2023</t>
  </si>
  <si>
    <t>Se realizaó 1 en Julio y 2 en Diciembre</t>
  </si>
  <si>
    <t>Fueron realizados 3 órdenes de compra</t>
  </si>
  <si>
    <t>Se realizaron para PQRSD y PRÉSTAMO DE ESCENARIOS DEPORTIVOS actualizados el 12 de diciembre de 2023</t>
  </si>
  <si>
    <t>Se adjunta pantallazo de la evidencia</t>
  </si>
  <si>
    <t>Se presenta el plan y las actas de trabajo</t>
  </si>
  <si>
    <t>Se presenta la matriz, esta fue aprobada el 11 de diiembre de 2023</t>
  </si>
  <si>
    <t>Se presentan 3 links de compras</t>
  </si>
  <si>
    <t>Se presenta l inventario el cual fue aprobado en el Comité Institucional de fecha 9 de diciembre de 2023</t>
  </si>
  <si>
    <t>Se adjunta el documento con fecha 6 de octubre de 2023</t>
  </si>
  <si>
    <t>Se adjuta la invitación y las planillas de asistencia</t>
  </si>
  <si>
    <t>Se realiza la publicación del PAAC 2024 preliminar en el último trimestre del 2023. https://noticias.inderbu.gov.co/index.php/2023/12/18/haga-parte-de-la-construccion-del-plan-anticorrupcion-y-atencion-ciudadana/</t>
  </si>
  <si>
    <t>Se presenta documento en donde se encuentra la encuesta y su tabulación</t>
  </si>
  <si>
    <t>El INDERBU hace parte del nodo del sistema de rendición de cuenta de la Alcaldía de Bucarmaanga y participó en la audiencia pública de rendicion de cuenta llevada a cabo por el Alcalde en Diciembre de 2023</t>
  </si>
  <si>
    <t>Se presenta archivo en donde se encuentra el diagnóstico de archivo del INDERBU corte Diciembre 2023</t>
  </si>
  <si>
    <t>Se adjunta documento</t>
  </si>
  <si>
    <t>Se adjuntan evidencias de la actividad realizada el 26 de diciembre del 2023</t>
  </si>
  <si>
    <t>Se presentan 3 actas de transferencia documental (2 de noviembre de 2023, 15 y 20 de diciembre de 2023)</t>
  </si>
  <si>
    <t>Se adjunta el inventario documental de archivo central a diciembre 2023</t>
  </si>
  <si>
    <t>Se adjunta el documento en donde se encuentra el informe relacionado</t>
  </si>
  <si>
    <t>OK</t>
  </si>
  <si>
    <t>Se evidencia que se reporta periódicamente en la NAS la información de los programas misionales a cargo de la subdirección operativa. Se accede a los soportes por la siguiente ruta en la NAS - 400 Subdirección operativa- Formación- 30. Actas - 16 Actas reuniones, -          400 - Actividad -Física-deporte, 390- proyectos-01 - HEVS  (Soporte NAS enero -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</si>
</sst>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8" x14ac:knownFonts="1">
    <font>
      <sz val="11"/>
      <color theme="1"/>
      <name val="Calibri"/>
      <family val="2"/>
      <scheme val="minor"/>
    </font>
    <font>
      <sz val="10"/>
      <name val="Arial"/>
      <family val="2"/>
    </font>
    <font>
      <sz val="8"/>
      <name val="Calibri"/>
      <family val="2"/>
    </font>
    <font>
      <sz val="10"/>
      <name val="Bahnschrift Light"/>
      <family val="2"/>
    </font>
    <font>
      <sz val="11"/>
      <name val="Bahnschrift Light"/>
      <family val="2"/>
    </font>
    <font>
      <sz val="9"/>
      <name val="Bahnschrift Light"/>
      <family val="2"/>
    </font>
    <font>
      <b/>
      <sz val="11"/>
      <name val="Bahnschrift Light"/>
      <family val="2"/>
    </font>
    <font>
      <sz val="14"/>
      <name val="Arial Narrow"/>
      <family val="2"/>
    </font>
    <font>
      <sz val="11"/>
      <color theme="1"/>
      <name val="Calibri"/>
      <family val="2"/>
      <scheme val="minor"/>
    </font>
    <font>
      <sz val="12"/>
      <color theme="1"/>
      <name val="Arial"/>
      <family val="2"/>
    </font>
    <font>
      <b/>
      <sz val="9"/>
      <color theme="1"/>
      <name val="Arial"/>
      <family val="2"/>
    </font>
    <font>
      <sz val="18"/>
      <color theme="1"/>
      <name val="Calibri"/>
      <family val="2"/>
      <scheme val="minor"/>
    </font>
    <font>
      <sz val="16"/>
      <color theme="1"/>
      <name val="Arial Narrow"/>
      <family val="2"/>
    </font>
    <font>
      <sz val="10"/>
      <color theme="1"/>
      <name val="Bahnschrift Light"/>
      <family val="2"/>
    </font>
    <font>
      <b/>
      <sz val="10"/>
      <color theme="1"/>
      <name val="Bahnschrift Light"/>
      <family val="2"/>
    </font>
    <font>
      <b/>
      <sz val="12"/>
      <color theme="1"/>
      <name val="Arial"/>
      <family val="2"/>
    </font>
    <font>
      <b/>
      <sz val="14"/>
      <color theme="1"/>
      <name val="Arial Narrow"/>
      <family val="2"/>
    </font>
    <font>
      <sz val="14"/>
      <color theme="1"/>
      <name val="Arial Narrow"/>
      <family val="2"/>
    </font>
    <font>
      <sz val="14"/>
      <color rgb="FF000000"/>
      <name val="Arial Narrow"/>
      <family val="2"/>
    </font>
    <font>
      <b/>
      <sz val="18"/>
      <color theme="0"/>
      <name val="Calibri"/>
      <family val="2"/>
      <scheme val="minor"/>
    </font>
    <font>
      <sz val="18"/>
      <color theme="0"/>
      <name val="Calibri"/>
      <family val="2"/>
      <scheme val="minor"/>
    </font>
    <font>
      <b/>
      <sz val="16"/>
      <color theme="0"/>
      <name val="Calibri"/>
      <family val="2"/>
      <scheme val="minor"/>
    </font>
    <font>
      <b/>
      <sz val="18"/>
      <color theme="1"/>
      <name val="Calibri"/>
      <family val="2"/>
      <scheme val="minor"/>
    </font>
    <font>
      <b/>
      <sz val="14"/>
      <color theme="0"/>
      <name val="Calibri"/>
      <family val="2"/>
      <scheme val="minor"/>
    </font>
    <font>
      <b/>
      <sz val="8"/>
      <color theme="0"/>
      <name val="Calibri"/>
      <family val="2"/>
      <scheme val="minor"/>
    </font>
    <font>
      <sz val="9"/>
      <color indexed="81"/>
      <name val="Tahoma"/>
      <family val="2"/>
    </font>
    <font>
      <b/>
      <sz val="9"/>
      <color indexed="81"/>
      <name val="Tahoma"/>
      <family val="2"/>
    </font>
    <font>
      <b/>
      <sz val="16"/>
      <color theme="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bgColor indexed="64"/>
      </patternFill>
    </fill>
    <fill>
      <patternFill patternType="solid">
        <fgColor theme="6" tint="0.79998168889431442"/>
        <bgColor indexed="64"/>
      </patternFill>
    </fill>
    <fill>
      <patternFill patternType="solid">
        <fgColor rgb="FF002060"/>
        <bgColor indexed="64"/>
      </patternFill>
    </fill>
    <fill>
      <patternFill patternType="solid">
        <fgColor rgb="FF92D050"/>
        <bgColor indexed="64"/>
      </patternFill>
    </fill>
    <fill>
      <patternFill patternType="solid">
        <fgColor rgb="FFFFC000"/>
        <bgColor indexed="64"/>
      </patternFill>
    </fill>
    <fill>
      <patternFill patternType="solid">
        <fgColor rgb="FF00B050"/>
        <bgColor indexed="64"/>
      </patternFill>
    </fill>
  </fills>
  <borders count="4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ashed">
        <color theme="0" tint="-0.499984740745262"/>
      </left>
      <right style="thin">
        <color indexed="64"/>
      </right>
      <top style="medium">
        <color indexed="64"/>
      </top>
      <bottom/>
      <diagonal/>
    </border>
    <border>
      <left style="dashed">
        <color theme="9" tint="-0.499984740745262"/>
      </left>
      <right style="thin">
        <color indexed="64"/>
      </right>
      <top style="medium">
        <color indexed="64"/>
      </top>
      <bottom/>
      <diagonal/>
    </border>
    <border>
      <left style="medium">
        <color rgb="FF15008D"/>
      </left>
      <right/>
      <top/>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applyNumberFormat="0" applyFont="0" applyFill="0" applyBorder="0" applyAlignment="0" applyProtection="0"/>
    <xf numFmtId="0" fontId="8" fillId="0" borderId="0"/>
    <xf numFmtId="9" fontId="8" fillId="0" borderId="0" applyFont="0" applyFill="0" applyBorder="0" applyAlignment="0" applyProtection="0"/>
  </cellStyleXfs>
  <cellXfs count="360">
    <xf numFmtId="0" fontId="0" fillId="0" borderId="0" xfId="0"/>
    <xf numFmtId="9" fontId="0" fillId="0" borderId="0" xfId="0" applyNumberFormat="1"/>
    <xf numFmtId="9" fontId="8" fillId="0" borderId="0" xfId="6" applyFont="1"/>
    <xf numFmtId="0" fontId="9" fillId="0" borderId="1" xfId="0" applyFont="1" applyBorder="1"/>
    <xf numFmtId="9" fontId="10" fillId="2" borderId="1" xfId="0" applyNumberFormat="1" applyFont="1" applyFill="1" applyBorder="1" applyAlignment="1">
      <alignment vertical="center"/>
    </xf>
    <xf numFmtId="9" fontId="10" fillId="0" borderId="2" xfId="6" applyFont="1" applyBorder="1" applyAlignment="1">
      <alignment vertical="center"/>
    </xf>
    <xf numFmtId="0" fontId="9" fillId="0" borderId="3" xfId="0" applyFont="1" applyBorder="1"/>
    <xf numFmtId="9" fontId="10" fillId="2" borderId="3" xfId="0" applyNumberFormat="1" applyFont="1" applyFill="1" applyBorder="1" applyAlignment="1">
      <alignment vertical="center"/>
    </xf>
    <xf numFmtId="9" fontId="10" fillId="0" borderId="4" xfId="6" applyFont="1" applyBorder="1" applyAlignment="1">
      <alignment vertical="center"/>
    </xf>
    <xf numFmtId="0" fontId="9" fillId="0" borderId="5" xfId="0" applyFont="1" applyBorder="1"/>
    <xf numFmtId="9" fontId="10" fillId="0" borderId="5" xfId="0" applyNumberFormat="1" applyFont="1" applyBorder="1" applyAlignment="1">
      <alignment vertical="center"/>
    </xf>
    <xf numFmtId="9" fontId="10" fillId="0" borderId="6" xfId="0" applyNumberFormat="1"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9" fillId="0" borderId="7" xfId="0" applyFont="1" applyBorder="1"/>
    <xf numFmtId="0" fontId="10" fillId="0" borderId="7" xfId="0" applyFont="1" applyBorder="1" applyAlignment="1">
      <alignment vertical="center"/>
    </xf>
    <xf numFmtId="9" fontId="10" fillId="0" borderId="8" xfId="0" applyNumberFormat="1" applyFont="1" applyBorder="1" applyAlignment="1">
      <alignment vertical="center"/>
    </xf>
    <xf numFmtId="9" fontId="10" fillId="0" borderId="1" xfId="6" applyFont="1" applyBorder="1" applyAlignment="1">
      <alignment vertical="center"/>
    </xf>
    <xf numFmtId="0" fontId="0" fillId="0" borderId="2" xfId="0" applyBorder="1" applyAlignment="1">
      <alignment vertical="center"/>
    </xf>
    <xf numFmtId="9" fontId="10" fillId="0" borderId="3" xfId="6"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17" xfId="0" applyFont="1" applyFill="1" applyBorder="1" applyAlignment="1">
      <alignment horizontal="center" vertical="center" wrapText="1"/>
    </xf>
    <xf numFmtId="1" fontId="13" fillId="3" borderId="17" xfId="0" applyNumberFormat="1" applyFont="1" applyFill="1" applyBorder="1" applyAlignment="1">
      <alignment horizontal="center" vertical="center" wrapText="1"/>
    </xf>
    <xf numFmtId="0" fontId="14" fillId="3" borderId="17" xfId="0" applyFont="1" applyFill="1" applyBorder="1" applyAlignment="1">
      <alignment horizontal="center" vertical="center" wrapText="1"/>
    </xf>
    <xf numFmtId="0" fontId="0" fillId="0" borderId="0" xfId="0" pivotButton="1"/>
    <xf numFmtId="0" fontId="0" fillId="0" borderId="0" xfId="0" applyAlignment="1">
      <alignment horizontal="left"/>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3" fontId="4" fillId="0" borderId="20" xfId="0" applyNumberFormat="1" applyFont="1" applyBorder="1" applyAlignment="1">
      <alignment horizontal="center" vertical="center" wrapText="1"/>
    </xf>
    <xf numFmtId="1" fontId="4" fillId="0" borderId="21" xfId="0" applyNumberFormat="1" applyFont="1" applyBorder="1" applyAlignment="1">
      <alignment horizontal="center" vertical="center" wrapText="1"/>
    </xf>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5"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3" borderId="23" xfId="0" applyFont="1" applyFill="1" applyBorder="1" applyAlignment="1">
      <alignment horizontal="center" vertical="center" wrapText="1"/>
    </xf>
    <xf numFmtId="1" fontId="6" fillId="3" borderId="23" xfId="6" applyNumberFormat="1" applyFont="1" applyFill="1" applyBorder="1" applyAlignment="1">
      <alignment horizontal="center" vertical="center" wrapText="1"/>
    </xf>
    <xf numFmtId="9" fontId="4" fillId="3" borderId="18" xfId="6" applyFont="1" applyFill="1" applyBorder="1" applyAlignment="1">
      <alignment horizontal="center" vertical="center" wrapText="1"/>
    </xf>
    <xf numFmtId="9" fontId="4" fillId="3" borderId="19" xfId="6" applyFont="1" applyFill="1" applyBorder="1" applyAlignment="1">
      <alignment horizontal="center" vertical="center" wrapText="1"/>
    </xf>
    <xf numFmtId="9" fontId="4" fillId="6" borderId="19" xfId="6" applyFont="1" applyFill="1" applyBorder="1" applyAlignment="1">
      <alignment horizontal="center" vertical="center" wrapText="1"/>
    </xf>
    <xf numFmtId="9" fontId="4" fillId="3" borderId="20" xfId="6" applyFont="1" applyFill="1" applyBorder="1" applyAlignment="1">
      <alignment horizontal="center" vertical="center" wrapText="1"/>
    </xf>
    <xf numFmtId="9" fontId="4" fillId="0" borderId="23" xfId="6" applyFont="1" applyBorder="1" applyAlignment="1">
      <alignment horizontal="center" vertical="center" wrapText="1"/>
    </xf>
    <xf numFmtId="9" fontId="5" fillId="0" borderId="18"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5" borderId="24" xfId="0" applyFont="1" applyFill="1" applyBorder="1" applyAlignment="1">
      <alignment horizontal="center" vertical="center" wrapText="1"/>
    </xf>
    <xf numFmtId="0" fontId="5" fillId="0" borderId="24" xfId="0" applyFont="1" applyBorder="1" applyAlignment="1">
      <alignment horizontal="center" vertical="center" wrapText="1"/>
    </xf>
    <xf numFmtId="0" fontId="6" fillId="3" borderId="9" xfId="0" applyFont="1" applyFill="1" applyBorder="1" applyAlignment="1">
      <alignment horizontal="center" vertical="center" wrapText="1"/>
    </xf>
    <xf numFmtId="9" fontId="6" fillId="3" borderId="9" xfId="6" applyFont="1" applyFill="1" applyBorder="1" applyAlignment="1">
      <alignment horizontal="center" vertical="center" wrapText="1"/>
    </xf>
    <xf numFmtId="9" fontId="4" fillId="0" borderId="25" xfId="6" applyFont="1" applyBorder="1" applyAlignment="1">
      <alignment horizontal="center" vertical="center" wrapText="1"/>
    </xf>
    <xf numFmtId="1" fontId="6" fillId="3" borderId="9" xfId="6" applyNumberFormat="1" applyFont="1" applyFill="1" applyBorder="1" applyAlignment="1">
      <alignment horizontal="center" vertical="center" wrapText="1"/>
    </xf>
    <xf numFmtId="164" fontId="4" fillId="0" borderId="21" xfId="0" applyNumberFormat="1" applyFont="1" applyBorder="1" applyAlignment="1">
      <alignment horizontal="center" vertical="center" wrapText="1"/>
    </xf>
    <xf numFmtId="9" fontId="4" fillId="0" borderId="21" xfId="6" applyFont="1" applyBorder="1" applyAlignment="1">
      <alignment horizontal="center" vertical="center" wrapText="1"/>
    </xf>
    <xf numFmtId="9" fontId="4" fillId="5" borderId="24" xfId="6" applyFont="1" applyFill="1" applyBorder="1" applyAlignment="1">
      <alignment horizontal="center" vertical="center" wrapText="1"/>
    </xf>
    <xf numFmtId="2" fontId="4" fillId="0" borderId="21" xfId="0" applyNumberFormat="1" applyFont="1" applyBorder="1" applyAlignment="1">
      <alignment horizontal="center" vertical="center" wrapText="1"/>
    </xf>
    <xf numFmtId="2" fontId="4" fillId="7" borderId="21" xfId="0" applyNumberFormat="1" applyFont="1" applyFill="1" applyBorder="1" applyAlignment="1">
      <alignment horizontal="center" vertical="center" wrapText="1"/>
    </xf>
    <xf numFmtId="1" fontId="4" fillId="7" borderId="21" xfId="0" applyNumberFormat="1" applyFont="1" applyFill="1" applyBorder="1" applyAlignment="1">
      <alignment horizontal="center" vertical="center" wrapText="1"/>
    </xf>
    <xf numFmtId="1" fontId="4" fillId="3" borderId="21" xfId="0" applyNumberFormat="1" applyFont="1" applyFill="1" applyBorder="1" applyAlignment="1">
      <alignment horizontal="center" vertical="center" wrapText="1"/>
    </xf>
    <xf numFmtId="9" fontId="4" fillId="5" borderId="24" xfId="0" applyNumberFormat="1" applyFont="1" applyFill="1" applyBorder="1" applyAlignment="1">
      <alignment horizontal="center" vertical="center" wrapText="1"/>
    </xf>
    <xf numFmtId="0" fontId="4" fillId="5" borderId="24" xfId="0" applyFont="1" applyFill="1" applyBorder="1" applyAlignment="1">
      <alignment horizontal="center" vertical="center"/>
    </xf>
    <xf numFmtId="9" fontId="4" fillId="5" borderId="24" xfId="6" applyFont="1" applyFill="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27" xfId="0" applyFont="1" applyBorder="1" applyAlignment="1">
      <alignment horizontal="center" vertical="center" wrapText="1"/>
    </xf>
    <xf numFmtId="3" fontId="4" fillId="0" borderId="28" xfId="0" applyNumberFormat="1" applyFont="1" applyBorder="1" applyAlignment="1">
      <alignment horizontal="center" vertical="center" wrapText="1"/>
    </xf>
    <xf numFmtId="1" fontId="4" fillId="0" borderId="26" xfId="0" applyNumberFormat="1" applyFont="1" applyBorder="1" applyAlignment="1">
      <alignment horizontal="center" vertical="center" wrapText="1"/>
    </xf>
    <xf numFmtId="1" fontId="4" fillId="0" borderId="29" xfId="0" applyNumberFormat="1" applyFont="1" applyBorder="1" applyAlignment="1">
      <alignment horizontal="center" vertical="center" wrapText="1"/>
    </xf>
    <xf numFmtId="1" fontId="4" fillId="0" borderId="30" xfId="0" applyNumberFormat="1" applyFont="1" applyBorder="1" applyAlignment="1">
      <alignment horizontal="center" vertical="center" wrapText="1"/>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1" xfId="0" applyFont="1" applyFill="1" applyBorder="1" applyAlignment="1">
      <alignment horizontal="center" vertical="center"/>
    </xf>
    <xf numFmtId="0" fontId="5" fillId="0" borderId="3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3" borderId="32" xfId="0" applyFont="1" applyFill="1" applyBorder="1" applyAlignment="1">
      <alignment horizontal="center" vertical="center" wrapText="1"/>
    </xf>
    <xf numFmtId="1" fontId="6" fillId="3" borderId="32" xfId="6" applyNumberFormat="1" applyFont="1" applyFill="1" applyBorder="1" applyAlignment="1">
      <alignment horizontal="center" vertical="center" wrapText="1"/>
    </xf>
    <xf numFmtId="9" fontId="4" fillId="3" borderId="26" xfId="6" applyFont="1" applyFill="1" applyBorder="1" applyAlignment="1">
      <alignment horizontal="center" vertical="center" wrapText="1"/>
    </xf>
    <xf numFmtId="9" fontId="4" fillId="3" borderId="27" xfId="6" applyFont="1" applyFill="1" applyBorder="1" applyAlignment="1">
      <alignment horizontal="center" vertical="center" wrapText="1"/>
    </xf>
    <xf numFmtId="9" fontId="4" fillId="6" borderId="27" xfId="6" applyFont="1" applyFill="1" applyBorder="1" applyAlignment="1">
      <alignment horizontal="center" vertical="center" wrapText="1"/>
    </xf>
    <xf numFmtId="9" fontId="4" fillId="3" borderId="28" xfId="6" applyFont="1" applyFill="1" applyBorder="1" applyAlignment="1">
      <alignment horizontal="center" vertical="center" wrapText="1"/>
    </xf>
    <xf numFmtId="9" fontId="4" fillId="0" borderId="33" xfId="6" applyFont="1" applyBorder="1" applyAlignment="1">
      <alignment horizontal="center" vertical="center" wrapText="1"/>
    </xf>
    <xf numFmtId="9" fontId="5" fillId="0" borderId="26"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8" xfId="0" applyFont="1" applyBorder="1" applyAlignment="1">
      <alignment horizontal="center" vertical="center" wrapText="1"/>
    </xf>
    <xf numFmtId="3" fontId="4" fillId="0" borderId="36" xfId="0" applyNumberFormat="1" applyFont="1" applyBorder="1" applyAlignment="1">
      <alignment horizontal="center" vertical="center" wrapText="1"/>
    </xf>
    <xf numFmtId="0" fontId="4" fillId="5" borderId="34"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6" xfId="0" applyFont="1" applyBorder="1" applyAlignment="1">
      <alignment horizontal="center" vertical="center" wrapText="1"/>
    </xf>
    <xf numFmtId="9" fontId="4" fillId="3" borderId="34" xfId="6" applyFont="1" applyFill="1" applyBorder="1" applyAlignment="1">
      <alignment horizontal="center" vertical="center" wrapText="1"/>
    </xf>
    <xf numFmtId="9" fontId="4" fillId="3" borderId="38" xfId="6" applyFont="1" applyFill="1" applyBorder="1" applyAlignment="1">
      <alignment horizontal="center" vertical="center" wrapText="1"/>
    </xf>
    <xf numFmtId="9" fontId="4" fillId="6" borderId="38" xfId="6" applyFont="1" applyFill="1" applyBorder="1" applyAlignment="1">
      <alignment horizontal="center" vertical="center" wrapText="1"/>
    </xf>
    <xf numFmtId="9" fontId="4" fillId="3" borderId="36" xfId="6" applyFont="1" applyFill="1" applyBorder="1" applyAlignment="1">
      <alignment horizontal="center" vertical="center" wrapText="1"/>
    </xf>
    <xf numFmtId="9" fontId="5" fillId="0" borderId="34"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3" borderId="38" xfId="0" applyFont="1" applyFill="1" applyBorder="1" applyAlignment="1">
      <alignment horizontal="center" vertical="center" wrapText="1"/>
    </xf>
    <xf numFmtId="3" fontId="4" fillId="3" borderId="36" xfId="0" applyNumberFormat="1" applyFont="1" applyFill="1" applyBorder="1" applyAlignment="1">
      <alignment horizontal="center" vertical="center" wrapText="1"/>
    </xf>
    <xf numFmtId="0" fontId="4" fillId="8" borderId="38" xfId="0" applyFont="1" applyFill="1" applyBorder="1" applyAlignment="1">
      <alignment horizontal="center" vertical="center" wrapText="1"/>
    </xf>
    <xf numFmtId="9" fontId="4" fillId="0" borderId="36" xfId="6" applyFont="1" applyBorder="1" applyAlignment="1">
      <alignment horizontal="center" vertical="center" wrapText="1"/>
    </xf>
    <xf numFmtId="9" fontId="4" fillId="5" borderId="34" xfId="6" applyFont="1" applyFill="1" applyBorder="1" applyAlignment="1">
      <alignment horizontal="center" vertical="center" wrapText="1"/>
    </xf>
    <xf numFmtId="9" fontId="4" fillId="5" borderId="38" xfId="6" applyFont="1" applyFill="1" applyBorder="1" applyAlignment="1">
      <alignment horizontal="center" vertical="center" wrapText="1"/>
    </xf>
    <xf numFmtId="9" fontId="4" fillId="0" borderId="38" xfId="6" applyFont="1" applyBorder="1" applyAlignment="1">
      <alignment horizontal="center" vertical="center" wrapText="1"/>
    </xf>
    <xf numFmtId="0" fontId="4" fillId="7" borderId="38" xfId="0" applyFont="1" applyFill="1" applyBorder="1" applyAlignment="1">
      <alignment horizontal="center" vertical="center" wrapText="1"/>
    </xf>
    <xf numFmtId="0" fontId="4" fillId="7" borderId="38" xfId="0" applyFont="1" applyFill="1" applyBorder="1" applyAlignment="1">
      <alignment horizontal="center" vertical="center"/>
    </xf>
    <xf numFmtId="3" fontId="4" fillId="7" borderId="36"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8" borderId="38" xfId="0" applyFont="1" applyFill="1" applyBorder="1" applyAlignment="1">
      <alignment horizontal="center" vertical="center"/>
    </xf>
    <xf numFmtId="9" fontId="4" fillId="9" borderId="38" xfId="6" applyFont="1" applyFill="1" applyBorder="1" applyAlignment="1">
      <alignment horizontal="center" vertical="center" wrapText="1"/>
    </xf>
    <xf numFmtId="9" fontId="4" fillId="5" borderId="38" xfId="0" applyNumberFormat="1" applyFont="1" applyFill="1" applyBorder="1" applyAlignment="1">
      <alignment horizontal="center" vertical="center" wrapText="1"/>
    </xf>
    <xf numFmtId="9" fontId="4" fillId="10" borderId="34" xfId="6" applyFont="1" applyFill="1" applyBorder="1" applyAlignment="1">
      <alignment horizontal="center" vertical="center" wrapText="1"/>
    </xf>
    <xf numFmtId="9" fontId="4" fillId="10" borderId="38" xfId="6" applyFont="1" applyFill="1" applyBorder="1" applyAlignment="1">
      <alignment horizontal="center" vertical="center" wrapText="1"/>
    </xf>
    <xf numFmtId="9" fontId="4" fillId="5" borderId="34" xfId="0" applyNumberFormat="1" applyFont="1" applyFill="1" applyBorder="1" applyAlignment="1">
      <alignment horizontal="center" vertical="center" wrapText="1"/>
    </xf>
    <xf numFmtId="0" fontId="4" fillId="5" borderId="34" xfId="0" applyFont="1" applyFill="1" applyBorder="1" applyAlignment="1">
      <alignment horizontal="center" vertical="center"/>
    </xf>
    <xf numFmtId="0" fontId="4" fillId="5" borderId="38" xfId="0" applyFont="1" applyFill="1" applyBorder="1" applyAlignment="1">
      <alignment horizontal="center" vertical="center"/>
    </xf>
    <xf numFmtId="9" fontId="4" fillId="5" borderId="34" xfId="6" applyFont="1" applyFill="1" applyBorder="1" applyAlignment="1">
      <alignment horizontal="center" vertical="center"/>
    </xf>
    <xf numFmtId="9" fontId="4" fillId="5" borderId="38" xfId="6"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top"/>
    </xf>
    <xf numFmtId="0" fontId="11" fillId="0" borderId="0" xfId="0" applyFont="1"/>
    <xf numFmtId="0" fontId="20" fillId="0" borderId="0" xfId="0" applyFont="1"/>
    <xf numFmtId="0" fontId="15" fillId="0" borderId="44" xfId="0" applyFont="1" applyBorder="1" applyAlignment="1">
      <alignment vertical="center" wrapText="1"/>
    </xf>
    <xf numFmtId="0" fontId="0" fillId="0" borderId="0" xfId="0" applyAlignment="1">
      <alignment horizontal="left" vertical="center"/>
    </xf>
    <xf numFmtId="3" fontId="0" fillId="0" borderId="0" xfId="0" applyNumberFormat="1"/>
    <xf numFmtId="0" fontId="11" fillId="3" borderId="0" xfId="0" applyFont="1" applyFill="1"/>
    <xf numFmtId="0" fontId="0" fillId="3" borderId="0" xfId="0" applyFill="1"/>
    <xf numFmtId="0" fontId="19" fillId="11" borderId="38" xfId="0" applyFont="1" applyFill="1" applyBorder="1" applyAlignment="1">
      <alignment horizontal="center" vertical="center" wrapText="1"/>
    </xf>
    <xf numFmtId="0" fontId="19" fillId="11" borderId="36" xfId="0" applyFont="1" applyFill="1" applyBorder="1" applyAlignment="1">
      <alignment horizontal="center" vertical="center" wrapText="1"/>
    </xf>
    <xf numFmtId="0" fontId="19" fillId="11" borderId="34" xfId="0" applyFont="1" applyFill="1" applyBorder="1" applyAlignment="1">
      <alignment horizontal="center" vertical="center" wrapText="1"/>
    </xf>
    <xf numFmtId="9" fontId="27" fillId="2" borderId="48" xfId="0" applyNumberFormat="1" applyFont="1" applyFill="1" applyBorder="1" applyAlignment="1">
      <alignment horizontal="center" vertical="center"/>
    </xf>
    <xf numFmtId="0" fontId="12" fillId="12" borderId="37" xfId="0" applyFont="1" applyFill="1" applyBorder="1" applyAlignment="1">
      <alignment horizontal="center" vertical="center"/>
    </xf>
    <xf numFmtId="0" fontId="16" fillId="12" borderId="37" xfId="0" applyFont="1" applyFill="1" applyBorder="1" applyAlignment="1">
      <alignment horizontal="center" vertical="center" wrapText="1"/>
    </xf>
    <xf numFmtId="0" fontId="17" fillId="12" borderId="37" xfId="0" applyFont="1" applyFill="1" applyBorder="1" applyAlignment="1">
      <alignment horizontal="center" vertical="center" wrapText="1"/>
    </xf>
    <xf numFmtId="164" fontId="17" fillId="12" borderId="37" xfId="0" applyNumberFormat="1" applyFont="1" applyFill="1" applyBorder="1" applyAlignment="1">
      <alignment horizontal="center" vertical="center" wrapText="1"/>
    </xf>
    <xf numFmtId="164" fontId="17" fillId="12" borderId="37" xfId="0" applyNumberFormat="1" applyFont="1" applyFill="1" applyBorder="1" applyAlignment="1">
      <alignment horizontal="left" vertical="center" wrapText="1"/>
    </xf>
    <xf numFmtId="164" fontId="7" fillId="12" borderId="37" xfId="0" applyNumberFormat="1" applyFont="1" applyFill="1" applyBorder="1" applyAlignment="1">
      <alignment horizontal="left" vertical="center" wrapText="1"/>
    </xf>
    <xf numFmtId="3" fontId="7" fillId="12" borderId="37" xfId="0" applyNumberFormat="1" applyFont="1" applyFill="1" applyBorder="1" applyAlignment="1">
      <alignment horizontal="center" vertical="center" wrapText="1"/>
    </xf>
    <xf numFmtId="1" fontId="7" fillId="12" borderId="34" xfId="1" applyNumberFormat="1" applyFont="1" applyFill="1" applyBorder="1" applyAlignment="1">
      <alignment horizontal="center" vertical="center" wrapText="1"/>
    </xf>
    <xf numFmtId="1" fontId="7" fillId="12" borderId="38" xfId="1" applyNumberFormat="1" applyFont="1" applyFill="1" applyBorder="1" applyAlignment="1" applyProtection="1">
      <alignment horizontal="center" vertical="center" wrapText="1"/>
    </xf>
    <xf numFmtId="1" fontId="7" fillId="12" borderId="38" xfId="1" applyNumberFormat="1" applyFont="1" applyFill="1" applyBorder="1" applyAlignment="1">
      <alignment horizontal="center" vertical="center" wrapText="1"/>
    </xf>
    <xf numFmtId="164" fontId="7" fillId="12" borderId="36" xfId="1" applyNumberFormat="1" applyFont="1" applyFill="1" applyBorder="1" applyAlignment="1">
      <alignment horizontal="center" vertical="center" wrapText="1"/>
    </xf>
    <xf numFmtId="164" fontId="7" fillId="12" borderId="37" xfId="1" applyNumberFormat="1" applyFont="1" applyFill="1" applyBorder="1" applyAlignment="1">
      <alignment horizontal="center" vertical="center" wrapText="1"/>
    </xf>
    <xf numFmtId="9" fontId="7" fillId="12" borderId="37" xfId="1" applyNumberFormat="1" applyFont="1" applyFill="1" applyBorder="1" applyAlignment="1">
      <alignment horizontal="center" vertical="center" wrapText="1"/>
    </xf>
    <xf numFmtId="9" fontId="7" fillId="12" borderId="25" xfId="0" applyNumberFormat="1" applyFont="1" applyFill="1" applyBorder="1" applyAlignment="1">
      <alignment horizontal="justify" vertical="center" wrapText="1"/>
    </xf>
    <xf numFmtId="3" fontId="17" fillId="12" borderId="37" xfId="0" applyNumberFormat="1" applyFont="1" applyFill="1" applyBorder="1" applyAlignment="1">
      <alignment horizontal="center" vertical="center" wrapText="1"/>
    </xf>
    <xf numFmtId="0" fontId="17" fillId="12" borderId="34" xfId="0" applyFont="1" applyFill="1" applyBorder="1" applyAlignment="1">
      <alignment horizontal="left" vertical="center"/>
    </xf>
    <xf numFmtId="0" fontId="17" fillId="12" borderId="38" xfId="0" applyFont="1" applyFill="1" applyBorder="1" applyAlignment="1">
      <alignment horizontal="center" vertical="center"/>
    </xf>
    <xf numFmtId="0" fontId="17" fillId="12" borderId="36" xfId="0" applyFont="1" applyFill="1" applyBorder="1" applyAlignment="1">
      <alignment horizontal="center" vertical="center"/>
    </xf>
    <xf numFmtId="0" fontId="12" fillId="12" borderId="0" xfId="0" applyFont="1" applyFill="1"/>
    <xf numFmtId="0" fontId="7" fillId="12" borderId="37" xfId="0" applyFont="1" applyFill="1" applyBorder="1" applyAlignment="1">
      <alignment horizontal="left" vertical="center" wrapText="1"/>
    </xf>
    <xf numFmtId="1" fontId="7" fillId="12" borderId="36" xfId="1" applyNumberFormat="1" applyFont="1" applyFill="1" applyBorder="1" applyAlignment="1">
      <alignment horizontal="center" vertical="center" wrapText="1"/>
    </xf>
    <xf numFmtId="1" fontId="7" fillId="12" borderId="37" xfId="1" applyNumberFormat="1" applyFont="1" applyFill="1" applyBorder="1" applyAlignment="1">
      <alignment horizontal="center" vertical="center" wrapText="1"/>
    </xf>
    <xf numFmtId="0" fontId="17" fillId="12" borderId="34" xfId="0" applyFont="1" applyFill="1" applyBorder="1" applyAlignment="1">
      <alignment horizontal="center" vertical="center"/>
    </xf>
    <xf numFmtId="0" fontId="18" fillId="12" borderId="37" xfId="0" applyFont="1" applyFill="1" applyBorder="1" applyAlignment="1">
      <alignment horizontal="left" vertical="center" wrapText="1"/>
    </xf>
    <xf numFmtId="3" fontId="7" fillId="12" borderId="37" xfId="0" applyNumberFormat="1" applyFont="1" applyFill="1" applyBorder="1" applyAlignment="1">
      <alignment horizontal="center" vertical="center"/>
    </xf>
    <xf numFmtId="1" fontId="7" fillId="12" borderId="38" xfId="1" applyNumberFormat="1" applyFont="1" applyFill="1" applyBorder="1" applyAlignment="1">
      <alignment horizontal="center" vertical="center"/>
    </xf>
    <xf numFmtId="1" fontId="7" fillId="12" borderId="36" xfId="1" applyNumberFormat="1" applyFont="1" applyFill="1" applyBorder="1" applyAlignment="1">
      <alignment horizontal="center" vertical="center"/>
    </xf>
    <xf numFmtId="1" fontId="7" fillId="12" borderId="37" xfId="1" applyNumberFormat="1" applyFont="1" applyFill="1" applyBorder="1" applyAlignment="1">
      <alignment horizontal="center" vertical="center"/>
    </xf>
    <xf numFmtId="164" fontId="7" fillId="12" borderId="38" xfId="1" applyNumberFormat="1" applyFont="1" applyFill="1" applyBorder="1" applyAlignment="1">
      <alignment horizontal="center" vertical="center"/>
    </xf>
    <xf numFmtId="1" fontId="7" fillId="12" borderId="34" xfId="6" applyNumberFormat="1" applyFont="1" applyFill="1" applyBorder="1" applyAlignment="1">
      <alignment horizontal="center" vertical="center"/>
    </xf>
    <xf numFmtId="1" fontId="7" fillId="12" borderId="38" xfId="6" applyNumberFormat="1" applyFont="1" applyFill="1" applyBorder="1" applyAlignment="1">
      <alignment horizontal="center" vertical="center"/>
    </xf>
    <xf numFmtId="9" fontId="7" fillId="12" borderId="36" xfId="6" applyFont="1" applyFill="1" applyBorder="1" applyAlignment="1">
      <alignment horizontal="center" vertical="center"/>
    </xf>
    <xf numFmtId="9" fontId="7" fillId="12" borderId="37" xfId="6" applyFont="1" applyFill="1" applyBorder="1" applyAlignment="1">
      <alignment horizontal="center" vertical="center"/>
    </xf>
    <xf numFmtId="2" fontId="17" fillId="12" borderId="34" xfId="6" applyNumberFormat="1" applyFont="1" applyFill="1" applyBorder="1" applyAlignment="1">
      <alignment horizontal="center" vertical="center"/>
    </xf>
    <xf numFmtId="1" fontId="17" fillId="12" borderId="38" xfId="6" applyNumberFormat="1" applyFont="1" applyFill="1" applyBorder="1" applyAlignment="1">
      <alignment horizontal="center" vertical="center"/>
    </xf>
    <xf numFmtId="2" fontId="17" fillId="12" borderId="36" xfId="0" applyNumberFormat="1" applyFont="1" applyFill="1" applyBorder="1" applyAlignment="1">
      <alignment horizontal="center" vertical="center"/>
    </xf>
    <xf numFmtId="1" fontId="7" fillId="12" borderId="34" xfId="1" applyNumberFormat="1" applyFont="1" applyFill="1" applyBorder="1" applyAlignment="1">
      <alignment horizontal="center" vertical="center"/>
    </xf>
    <xf numFmtId="164" fontId="7" fillId="12" borderId="36" xfId="1" applyNumberFormat="1" applyFont="1" applyFill="1" applyBorder="1" applyAlignment="1">
      <alignment horizontal="center" vertical="center"/>
    </xf>
    <xf numFmtId="164" fontId="7" fillId="12" borderId="37" xfId="1" applyNumberFormat="1" applyFont="1" applyFill="1" applyBorder="1" applyAlignment="1">
      <alignment horizontal="center" vertical="center"/>
    </xf>
    <xf numFmtId="0" fontId="17" fillId="12" borderId="37" xfId="0" applyFont="1" applyFill="1" applyBorder="1" applyAlignment="1">
      <alignment horizontal="left" vertical="center" wrapText="1"/>
    </xf>
    <xf numFmtId="0" fontId="7" fillId="12" borderId="37" xfId="0" applyFont="1" applyFill="1" applyBorder="1" applyAlignment="1">
      <alignment vertical="center" wrapText="1"/>
    </xf>
    <xf numFmtId="164" fontId="17" fillId="12" borderId="37" xfId="0" applyNumberFormat="1" applyFont="1" applyFill="1" applyBorder="1" applyAlignment="1">
      <alignment horizontal="center" vertical="center"/>
    </xf>
    <xf numFmtId="9" fontId="7" fillId="12" borderId="37" xfId="0" applyNumberFormat="1" applyFont="1" applyFill="1" applyBorder="1" applyAlignment="1">
      <alignment horizontal="center" vertical="center" wrapText="1"/>
    </xf>
    <xf numFmtId="1" fontId="7" fillId="12" borderId="34" xfId="6" applyNumberFormat="1" applyFont="1" applyFill="1" applyBorder="1" applyAlignment="1">
      <alignment horizontal="center" vertical="center" wrapText="1"/>
    </xf>
    <xf numFmtId="1" fontId="7" fillId="12" borderId="38" xfId="6" applyNumberFormat="1" applyFont="1" applyFill="1" applyBorder="1" applyAlignment="1">
      <alignment horizontal="center" vertical="center" wrapText="1"/>
    </xf>
    <xf numFmtId="9" fontId="7" fillId="12" borderId="38" xfId="6" applyFont="1" applyFill="1" applyBorder="1" applyAlignment="1">
      <alignment horizontal="center" vertical="center" wrapText="1"/>
    </xf>
    <xf numFmtId="9" fontId="7" fillId="12" borderId="36" xfId="6" applyFont="1" applyFill="1" applyBorder="1" applyAlignment="1">
      <alignment horizontal="center" vertical="center" wrapText="1"/>
    </xf>
    <xf numFmtId="9" fontId="7" fillId="12" borderId="37" xfId="6" applyFont="1" applyFill="1" applyBorder="1" applyAlignment="1">
      <alignment horizontal="center" vertical="center" wrapText="1"/>
    </xf>
    <xf numFmtId="0" fontId="12" fillId="12" borderId="32" xfId="0" applyFont="1" applyFill="1" applyBorder="1"/>
    <xf numFmtId="164" fontId="7" fillId="12" borderId="38" xfId="1" applyNumberFormat="1" applyFont="1" applyFill="1" applyBorder="1" applyAlignment="1">
      <alignment horizontal="center" vertical="center" wrapText="1"/>
    </xf>
    <xf numFmtId="1" fontId="7" fillId="12" borderId="34" xfId="1" applyNumberFormat="1" applyFont="1" applyFill="1" applyBorder="1" applyAlignment="1" applyProtection="1">
      <alignment horizontal="center" vertical="center" wrapText="1"/>
    </xf>
    <xf numFmtId="0" fontId="12" fillId="2" borderId="37" xfId="0" applyFont="1" applyFill="1" applyBorder="1" applyAlignment="1">
      <alignment horizontal="center" vertical="center"/>
    </xf>
    <xf numFmtId="0" fontId="16" fillId="2" borderId="37" xfId="0" applyFont="1" applyFill="1" applyBorder="1" applyAlignment="1">
      <alignment horizontal="center" vertical="center" wrapText="1"/>
    </xf>
    <xf numFmtId="0" fontId="17" fillId="2" borderId="37" xfId="0" applyFont="1" applyFill="1" applyBorder="1" applyAlignment="1">
      <alignment horizontal="center" vertical="center" wrapText="1"/>
    </xf>
    <xf numFmtId="164" fontId="17" fillId="2" borderId="37" xfId="0" applyNumberFormat="1" applyFont="1" applyFill="1" applyBorder="1" applyAlignment="1">
      <alignment horizontal="center" vertical="center" wrapText="1"/>
    </xf>
    <xf numFmtId="164" fontId="17" fillId="2" borderId="37" xfId="0" applyNumberFormat="1" applyFont="1" applyFill="1" applyBorder="1" applyAlignment="1">
      <alignment horizontal="left" vertical="center" wrapText="1"/>
    </xf>
    <xf numFmtId="0" fontId="7" fillId="2" borderId="37" xfId="0" applyFont="1" applyFill="1" applyBorder="1" applyAlignment="1">
      <alignment horizontal="left" vertical="center" wrapText="1"/>
    </xf>
    <xf numFmtId="3" fontId="7" fillId="2" borderId="37" xfId="0" applyNumberFormat="1" applyFont="1" applyFill="1" applyBorder="1" applyAlignment="1">
      <alignment horizontal="center" vertical="center" wrapText="1"/>
    </xf>
    <xf numFmtId="1" fontId="7" fillId="2" borderId="34" xfId="1" applyNumberFormat="1" applyFont="1" applyFill="1" applyBorder="1" applyAlignment="1">
      <alignment horizontal="center" vertical="center" wrapText="1"/>
    </xf>
    <xf numFmtId="1" fontId="7" fillId="2" borderId="38" xfId="1" applyNumberFormat="1" applyFont="1" applyFill="1" applyBorder="1" applyAlignment="1" applyProtection="1">
      <alignment horizontal="center" vertical="center" wrapText="1"/>
    </xf>
    <xf numFmtId="1" fontId="7" fillId="2" borderId="38" xfId="1" applyNumberFormat="1" applyFont="1" applyFill="1" applyBorder="1" applyAlignment="1">
      <alignment horizontal="center" vertical="center" wrapText="1"/>
    </xf>
    <xf numFmtId="1" fontId="7" fillId="2" borderId="36" xfId="1" applyNumberFormat="1"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9" fontId="7" fillId="2" borderId="37" xfId="1" applyNumberFormat="1" applyFont="1" applyFill="1" applyBorder="1" applyAlignment="1">
      <alignment horizontal="center" vertical="center" wrapText="1"/>
    </xf>
    <xf numFmtId="9" fontId="7" fillId="2" borderId="25" xfId="0" applyNumberFormat="1" applyFont="1" applyFill="1" applyBorder="1" applyAlignment="1">
      <alignment horizontal="justify" vertical="center" wrapText="1"/>
    </xf>
    <xf numFmtId="3" fontId="17" fillId="2" borderId="37" xfId="0" applyNumberFormat="1" applyFont="1" applyFill="1" applyBorder="1" applyAlignment="1">
      <alignment horizontal="center" vertical="center" wrapText="1"/>
    </xf>
    <xf numFmtId="0" fontId="17" fillId="2" borderId="34"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36" xfId="0" applyFont="1" applyFill="1" applyBorder="1" applyAlignment="1">
      <alignment horizontal="center" vertical="center"/>
    </xf>
    <xf numFmtId="0" fontId="12" fillId="2" borderId="0" xfId="0" applyFont="1" applyFill="1"/>
    <xf numFmtId="164" fontId="7" fillId="2" borderId="37" xfId="0" applyNumberFormat="1" applyFont="1" applyFill="1" applyBorder="1" applyAlignment="1">
      <alignment horizontal="left" vertical="center" wrapText="1"/>
    </xf>
    <xf numFmtId="3" fontId="7" fillId="2" borderId="37" xfId="0" applyNumberFormat="1" applyFont="1" applyFill="1" applyBorder="1" applyAlignment="1">
      <alignment horizontal="center" vertical="center"/>
    </xf>
    <xf numFmtId="1" fontId="7" fillId="2" borderId="38" xfId="1" applyNumberFormat="1" applyFont="1" applyFill="1" applyBorder="1" applyAlignment="1">
      <alignment horizontal="center" vertical="center"/>
    </xf>
    <xf numFmtId="1" fontId="7" fillId="2" borderId="36" xfId="1" applyNumberFormat="1" applyFont="1" applyFill="1" applyBorder="1" applyAlignment="1">
      <alignment horizontal="center" vertical="center"/>
    </xf>
    <xf numFmtId="1" fontId="7" fillId="2" borderId="37" xfId="1" applyNumberFormat="1" applyFont="1" applyFill="1" applyBorder="1" applyAlignment="1">
      <alignment horizontal="center" vertical="center"/>
    </xf>
    <xf numFmtId="1" fontId="7" fillId="2" borderId="38" xfId="6" applyNumberFormat="1" applyFont="1" applyFill="1" applyBorder="1" applyAlignment="1">
      <alignment horizontal="center" vertical="center"/>
    </xf>
    <xf numFmtId="9" fontId="7" fillId="2" borderId="38" xfId="6" applyFont="1" applyFill="1" applyBorder="1" applyAlignment="1">
      <alignment horizontal="center" vertical="center"/>
    </xf>
    <xf numFmtId="9" fontId="7" fillId="2" borderId="36" xfId="6" applyFont="1" applyFill="1" applyBorder="1" applyAlignment="1">
      <alignment horizontal="center" vertical="center"/>
    </xf>
    <xf numFmtId="9" fontId="7" fillId="2" borderId="37" xfId="6" applyFont="1" applyFill="1" applyBorder="1" applyAlignment="1">
      <alignment horizontal="center" vertical="center"/>
    </xf>
    <xf numFmtId="0" fontId="12" fillId="13" borderId="37" xfId="0" applyFont="1" applyFill="1" applyBorder="1" applyAlignment="1">
      <alignment horizontal="center" vertical="center"/>
    </xf>
    <xf numFmtId="0" fontId="16" fillId="13" borderId="37" xfId="0" applyFont="1" applyFill="1" applyBorder="1" applyAlignment="1">
      <alignment horizontal="center" vertical="center" wrapText="1"/>
    </xf>
    <xf numFmtId="0" fontId="17" fillId="13" borderId="37" xfId="0" applyFont="1" applyFill="1" applyBorder="1" applyAlignment="1">
      <alignment horizontal="center" vertical="center" wrapText="1"/>
    </xf>
    <xf numFmtId="164" fontId="17" fillId="13" borderId="37" xfId="0" applyNumberFormat="1" applyFont="1" applyFill="1" applyBorder="1" applyAlignment="1">
      <alignment horizontal="center" vertical="center" wrapText="1"/>
    </xf>
    <xf numFmtId="0" fontId="17" fillId="13" borderId="37" xfId="0" applyFont="1" applyFill="1" applyBorder="1" applyAlignment="1">
      <alignment horizontal="left" vertical="center" wrapText="1"/>
    </xf>
    <xf numFmtId="0" fontId="7" fillId="13" borderId="37" xfId="0" applyFont="1" applyFill="1" applyBorder="1" applyAlignment="1">
      <alignment horizontal="left" vertical="center" wrapText="1"/>
    </xf>
    <xf numFmtId="3" fontId="7" fillId="13" borderId="37" xfId="0" applyNumberFormat="1" applyFont="1" applyFill="1" applyBorder="1" applyAlignment="1">
      <alignment horizontal="center" vertical="center"/>
    </xf>
    <xf numFmtId="3" fontId="7" fillId="13" borderId="37" xfId="0" applyNumberFormat="1" applyFont="1" applyFill="1" applyBorder="1" applyAlignment="1">
      <alignment horizontal="center" vertical="center" wrapText="1"/>
    </xf>
    <xf numFmtId="1" fontId="7" fillId="13" borderId="34" xfId="1" applyNumberFormat="1" applyFont="1" applyFill="1" applyBorder="1" applyAlignment="1">
      <alignment horizontal="center" vertical="center"/>
    </xf>
    <xf numFmtId="1" fontId="7" fillId="13" borderId="38" xfId="1" applyNumberFormat="1" applyFont="1" applyFill="1" applyBorder="1" applyAlignment="1">
      <alignment horizontal="center" vertical="center"/>
    </xf>
    <xf numFmtId="1" fontId="7" fillId="13" borderId="36" xfId="1" applyNumberFormat="1" applyFont="1" applyFill="1" applyBorder="1" applyAlignment="1">
      <alignment horizontal="center" vertical="center"/>
    </xf>
    <xf numFmtId="1" fontId="7" fillId="13" borderId="37" xfId="1" applyNumberFormat="1" applyFont="1" applyFill="1" applyBorder="1" applyAlignment="1">
      <alignment horizontal="center" vertical="center"/>
    </xf>
    <xf numFmtId="9" fontId="7" fillId="13" borderId="37" xfId="1" applyNumberFormat="1" applyFont="1" applyFill="1" applyBorder="1" applyAlignment="1">
      <alignment horizontal="center" vertical="center" wrapText="1"/>
    </xf>
    <xf numFmtId="9" fontId="7" fillId="13" borderId="25" xfId="0" applyNumberFormat="1" applyFont="1" applyFill="1" applyBorder="1" applyAlignment="1">
      <alignment horizontal="justify" vertical="center" wrapText="1"/>
    </xf>
    <xf numFmtId="3" fontId="17" fillId="13" borderId="37" xfId="0" applyNumberFormat="1" applyFont="1" applyFill="1" applyBorder="1" applyAlignment="1">
      <alignment horizontal="center" vertical="center" wrapText="1"/>
    </xf>
    <xf numFmtId="0" fontId="17" fillId="13" borderId="34" xfId="0" applyFont="1" applyFill="1" applyBorder="1" applyAlignment="1">
      <alignment horizontal="center" vertical="center"/>
    </xf>
    <xf numFmtId="0" fontId="17" fillId="13" borderId="38" xfId="0" applyFont="1" applyFill="1" applyBorder="1" applyAlignment="1">
      <alignment horizontal="center" vertical="center"/>
    </xf>
    <xf numFmtId="0" fontId="17" fillId="13" borderId="36" xfId="0" applyFont="1" applyFill="1" applyBorder="1" applyAlignment="1">
      <alignment horizontal="center" vertical="center"/>
    </xf>
    <xf numFmtId="0" fontId="12" fillId="13" borderId="0" xfId="0" applyFont="1" applyFill="1"/>
    <xf numFmtId="0" fontId="12" fillId="13" borderId="32" xfId="0" applyFont="1" applyFill="1" applyBorder="1"/>
    <xf numFmtId="164" fontId="7" fillId="13" borderId="37" xfId="0" applyNumberFormat="1" applyFont="1" applyFill="1" applyBorder="1" applyAlignment="1">
      <alignment horizontal="left" vertical="center" wrapText="1"/>
    </xf>
    <xf numFmtId="164" fontId="17" fillId="13" borderId="37" xfId="0" applyNumberFormat="1" applyFont="1" applyFill="1" applyBorder="1" applyAlignment="1">
      <alignment horizontal="left" vertical="center" wrapText="1"/>
    </xf>
    <xf numFmtId="1" fontId="7" fillId="13" borderId="34" xfId="1" applyNumberFormat="1" applyFont="1" applyFill="1" applyBorder="1" applyAlignment="1">
      <alignment horizontal="center" vertical="center" wrapText="1"/>
    </xf>
    <xf numFmtId="1" fontId="7" fillId="13" borderId="38" xfId="1" applyNumberFormat="1" applyFont="1" applyFill="1" applyBorder="1" applyAlignment="1" applyProtection="1">
      <alignment horizontal="center" vertical="center" wrapText="1"/>
    </xf>
    <xf numFmtId="1" fontId="7" fillId="13" borderId="38" xfId="1" applyNumberFormat="1" applyFont="1" applyFill="1" applyBorder="1" applyAlignment="1">
      <alignment horizontal="center" vertical="center" wrapText="1"/>
    </xf>
    <xf numFmtId="164" fontId="7" fillId="13" borderId="36" xfId="1" applyNumberFormat="1" applyFont="1" applyFill="1" applyBorder="1" applyAlignment="1">
      <alignment horizontal="center" vertical="center" wrapText="1"/>
    </xf>
    <xf numFmtId="164" fontId="7" fillId="13" borderId="37" xfId="1" applyNumberFormat="1" applyFont="1" applyFill="1" applyBorder="1" applyAlignment="1">
      <alignment horizontal="center" vertical="center" wrapText="1"/>
    </xf>
    <xf numFmtId="1" fontId="7" fillId="13" borderId="36" xfId="1" applyNumberFormat="1" applyFont="1" applyFill="1" applyBorder="1" applyAlignment="1">
      <alignment horizontal="center" vertical="center" wrapText="1"/>
    </xf>
    <xf numFmtId="1" fontId="7" fillId="13" borderId="37" xfId="1" applyNumberFormat="1" applyFont="1" applyFill="1" applyBorder="1" applyAlignment="1">
      <alignment horizontal="center" vertical="center" wrapText="1"/>
    </xf>
    <xf numFmtId="164" fontId="7" fillId="13" borderId="37" xfId="0" applyNumberFormat="1" applyFont="1" applyFill="1" applyBorder="1" applyAlignment="1">
      <alignment vertical="center" wrapText="1"/>
    </xf>
    <xf numFmtId="0" fontId="12" fillId="2" borderId="24" xfId="0" applyFont="1" applyFill="1" applyBorder="1"/>
    <xf numFmtId="164" fontId="7" fillId="2" borderId="37" xfId="0" applyNumberFormat="1" applyFont="1" applyFill="1" applyBorder="1" applyAlignment="1">
      <alignment vertical="center" wrapText="1"/>
    </xf>
    <xf numFmtId="164" fontId="7" fillId="2" borderId="36"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0" fontId="12" fillId="2" borderId="21" xfId="0" applyFont="1" applyFill="1" applyBorder="1"/>
    <xf numFmtId="0" fontId="12" fillId="2" borderId="38" xfId="0" applyFont="1" applyFill="1" applyBorder="1"/>
    <xf numFmtId="9" fontId="7" fillId="13" borderId="37" xfId="6" applyFont="1" applyFill="1" applyBorder="1" applyAlignment="1">
      <alignment horizontal="center" vertical="center" wrapText="1"/>
    </xf>
    <xf numFmtId="9" fontId="17" fillId="13" borderId="36" xfId="0" applyNumberFormat="1" applyFont="1" applyFill="1" applyBorder="1" applyAlignment="1">
      <alignment horizontal="center" vertical="center"/>
    </xf>
    <xf numFmtId="164" fontId="17" fillId="13" borderId="37" xfId="0" applyNumberFormat="1" applyFont="1" applyFill="1" applyBorder="1" applyAlignment="1">
      <alignment horizontal="center" vertical="center"/>
    </xf>
    <xf numFmtId="0" fontId="18" fillId="13" borderId="37" xfId="0" applyFont="1" applyFill="1" applyBorder="1" applyAlignment="1">
      <alignment horizontal="left" vertical="center" wrapText="1"/>
    </xf>
    <xf numFmtId="1" fontId="7" fillId="13" borderId="34" xfId="1" applyNumberFormat="1" applyFont="1" applyFill="1" applyBorder="1" applyAlignment="1" applyProtection="1">
      <alignment horizontal="center" vertical="center" wrapText="1"/>
    </xf>
    <xf numFmtId="164" fontId="7" fillId="13" borderId="38" xfId="1" applyNumberFormat="1" applyFont="1" applyFill="1" applyBorder="1" applyAlignment="1">
      <alignment horizontal="center" vertical="center" wrapText="1"/>
    </xf>
    <xf numFmtId="0" fontId="18" fillId="2" borderId="37" xfId="0" applyFont="1" applyFill="1" applyBorder="1" applyAlignment="1">
      <alignment horizontal="left" vertical="center" wrapText="1"/>
    </xf>
    <xf numFmtId="1" fontId="7" fillId="2" borderId="34" xfId="1" applyNumberFormat="1" applyFont="1" applyFill="1" applyBorder="1" applyAlignment="1" applyProtection="1">
      <alignment horizontal="center" vertical="center" wrapText="1"/>
    </xf>
    <xf numFmtId="9" fontId="7" fillId="13" borderId="37" xfId="0" applyNumberFormat="1" applyFont="1" applyFill="1" applyBorder="1" applyAlignment="1">
      <alignment horizontal="center" vertical="center" wrapText="1"/>
    </xf>
    <xf numFmtId="9" fontId="7" fillId="13" borderId="38" xfId="6" applyFont="1" applyFill="1" applyBorder="1" applyAlignment="1">
      <alignment horizontal="center" vertical="center" wrapText="1"/>
    </xf>
    <xf numFmtId="9" fontId="17" fillId="13" borderId="38" xfId="0" applyNumberFormat="1" applyFont="1" applyFill="1" applyBorder="1" applyAlignment="1">
      <alignment horizontal="center" vertical="center"/>
    </xf>
    <xf numFmtId="0" fontId="12" fillId="13" borderId="9" xfId="0" applyFont="1" applyFill="1" applyBorder="1"/>
    <xf numFmtId="0" fontId="12" fillId="13" borderId="33" xfId="0" applyFont="1" applyFill="1" applyBorder="1" applyAlignment="1">
      <alignment horizontal="center" vertical="center"/>
    </xf>
    <xf numFmtId="0" fontId="16" fillId="13" borderId="33" xfId="0" applyFont="1" applyFill="1" applyBorder="1" applyAlignment="1">
      <alignment horizontal="center" vertical="center" wrapText="1"/>
    </xf>
    <xf numFmtId="0" fontId="17" fillId="13" borderId="33" xfId="0" applyFont="1" applyFill="1" applyBorder="1" applyAlignment="1">
      <alignment horizontal="center" vertical="center" wrapText="1"/>
    </xf>
    <xf numFmtId="164" fontId="17" fillId="13" borderId="33" xfId="0" applyNumberFormat="1" applyFont="1" applyFill="1" applyBorder="1" applyAlignment="1">
      <alignment horizontal="center" vertical="center" wrapText="1"/>
    </xf>
    <xf numFmtId="164" fontId="17" fillId="13" borderId="33" xfId="0" applyNumberFormat="1" applyFont="1" applyFill="1" applyBorder="1" applyAlignment="1">
      <alignment horizontal="left" vertical="center" wrapText="1"/>
    </xf>
    <xf numFmtId="164" fontId="7" fillId="13" borderId="33" xfId="0" applyNumberFormat="1" applyFont="1" applyFill="1" applyBorder="1" applyAlignment="1">
      <alignment horizontal="left" vertical="center" wrapText="1"/>
    </xf>
    <xf numFmtId="3" fontId="7" fillId="13" borderId="33" xfId="0" applyNumberFormat="1" applyFont="1" applyFill="1" applyBorder="1" applyAlignment="1">
      <alignment horizontal="center" vertical="center" wrapText="1"/>
    </xf>
    <xf numFmtId="1" fontId="7" fillId="13" borderId="26" xfId="1" applyNumberFormat="1" applyFont="1" applyFill="1" applyBorder="1" applyAlignment="1">
      <alignment horizontal="center" vertical="center" wrapText="1"/>
    </xf>
    <xf numFmtId="1" fontId="7" fillId="13" borderId="27" xfId="1" applyNumberFormat="1" applyFont="1" applyFill="1" applyBorder="1" applyAlignment="1">
      <alignment horizontal="center" vertical="center" wrapText="1"/>
    </xf>
    <xf numFmtId="1" fontId="7" fillId="13" borderId="28" xfId="1" applyNumberFormat="1" applyFont="1" applyFill="1" applyBorder="1" applyAlignment="1">
      <alignment horizontal="center" vertical="center" wrapText="1"/>
    </xf>
    <xf numFmtId="1" fontId="7" fillId="13" borderId="33" xfId="1" applyNumberFormat="1" applyFont="1" applyFill="1" applyBorder="1" applyAlignment="1">
      <alignment horizontal="center" vertical="center" wrapText="1"/>
    </xf>
    <xf numFmtId="9" fontId="7" fillId="13" borderId="46" xfId="1" applyNumberFormat="1" applyFont="1" applyFill="1" applyBorder="1" applyAlignment="1">
      <alignment horizontal="center" vertical="center" wrapText="1"/>
    </xf>
    <xf numFmtId="9" fontId="7" fillId="13" borderId="35" xfId="0" applyNumberFormat="1" applyFont="1" applyFill="1" applyBorder="1" applyAlignment="1">
      <alignment horizontal="justify" vertical="center" wrapText="1"/>
    </xf>
    <xf numFmtId="0" fontId="17" fillId="13" borderId="26" xfId="0" applyFont="1" applyFill="1" applyBorder="1" applyAlignment="1">
      <alignment horizontal="center" vertical="center"/>
    </xf>
    <xf numFmtId="0" fontId="17" fillId="13" borderId="27" xfId="0" applyFont="1" applyFill="1" applyBorder="1" applyAlignment="1">
      <alignment horizontal="center" vertical="center"/>
    </xf>
    <xf numFmtId="0" fontId="17" fillId="13" borderId="28" xfId="0" applyFont="1" applyFill="1" applyBorder="1" applyAlignment="1">
      <alignment horizontal="center" vertical="center"/>
    </xf>
    <xf numFmtId="164" fontId="17" fillId="2" borderId="46" xfId="0" applyNumberFormat="1" applyFont="1" applyFill="1" applyBorder="1" applyAlignment="1">
      <alignment horizontal="left" vertical="center" wrapText="1"/>
    </xf>
    <xf numFmtId="164" fontId="7" fillId="2" borderId="46" xfId="0" applyNumberFormat="1" applyFont="1" applyFill="1" applyBorder="1" applyAlignment="1">
      <alignment horizontal="left" vertical="center" wrapText="1"/>
    </xf>
    <xf numFmtId="3" fontId="7" fillId="2" borderId="46" xfId="0" applyNumberFormat="1" applyFont="1" applyFill="1" applyBorder="1" applyAlignment="1">
      <alignment horizontal="center" vertical="center" wrapText="1"/>
    </xf>
    <xf numFmtId="1" fontId="7" fillId="2" borderId="40" xfId="1" applyNumberFormat="1" applyFont="1" applyFill="1" applyBorder="1" applyAlignment="1">
      <alignment horizontal="center" vertical="center" wrapText="1"/>
    </xf>
    <xf numFmtId="1" fontId="7" fillId="2" borderId="41" xfId="1" applyNumberFormat="1" applyFont="1" applyFill="1" applyBorder="1" applyAlignment="1">
      <alignment horizontal="center" vertical="center" wrapText="1"/>
    </xf>
    <xf numFmtId="1" fontId="7" fillId="2" borderId="47" xfId="1" applyNumberFormat="1" applyFont="1" applyFill="1" applyBorder="1" applyAlignment="1">
      <alignment horizontal="center" vertical="center" wrapText="1"/>
    </xf>
    <xf numFmtId="1" fontId="7" fillId="2" borderId="46" xfId="1" applyNumberFormat="1" applyFont="1" applyFill="1" applyBorder="1" applyAlignment="1">
      <alignment horizontal="center" vertical="center" wrapText="1"/>
    </xf>
    <xf numFmtId="9" fontId="7" fillId="2" borderId="45" xfId="0" applyNumberFormat="1" applyFont="1" applyFill="1" applyBorder="1" applyAlignment="1">
      <alignment horizontal="justify" vertical="center" wrapText="1"/>
    </xf>
    <xf numFmtId="0" fontId="17" fillId="2" borderId="40" xfId="0" applyFont="1" applyFill="1" applyBorder="1" applyAlignment="1">
      <alignment horizontal="center" vertical="center"/>
    </xf>
    <xf numFmtId="0" fontId="17" fillId="2" borderId="41" xfId="0" applyFont="1" applyFill="1" applyBorder="1" applyAlignment="1">
      <alignment horizontal="center" vertical="center"/>
    </xf>
    <xf numFmtId="0" fontId="17" fillId="2" borderId="47" xfId="0" applyFont="1" applyFill="1" applyBorder="1" applyAlignment="1">
      <alignment horizontal="center" vertical="center"/>
    </xf>
    <xf numFmtId="0" fontId="12" fillId="2" borderId="46" xfId="0" applyFont="1" applyFill="1" applyBorder="1" applyAlignment="1">
      <alignment horizontal="center" vertical="center"/>
    </xf>
    <xf numFmtId="164" fontId="17" fillId="2" borderId="46" xfId="0" applyNumberFormat="1" applyFont="1" applyFill="1" applyBorder="1" applyAlignment="1">
      <alignment horizontal="center" vertical="center" wrapText="1"/>
    </xf>
    <xf numFmtId="1" fontId="7" fillId="2" borderId="34" xfId="1" applyNumberFormat="1" applyFont="1" applyFill="1" applyBorder="1" applyAlignment="1">
      <alignment horizontal="center" vertical="center"/>
    </xf>
    <xf numFmtId="164" fontId="7" fillId="13" borderId="38" xfId="1" applyNumberFormat="1" applyFont="1" applyFill="1" applyBorder="1" applyAlignment="1">
      <alignment horizontal="center" vertical="center"/>
    </xf>
    <xf numFmtId="9" fontId="7" fillId="13" borderId="25" xfId="0" applyNumberFormat="1" applyFont="1" applyFill="1" applyBorder="1" applyAlignment="1">
      <alignment horizontal="justify" vertical="center"/>
    </xf>
    <xf numFmtId="2" fontId="7" fillId="13" borderId="38" xfId="1" applyNumberFormat="1" applyFont="1" applyFill="1" applyBorder="1" applyAlignment="1">
      <alignment horizontal="center" vertical="center"/>
    </xf>
    <xf numFmtId="1" fontId="7" fillId="13" borderId="38" xfId="6" applyNumberFormat="1" applyFont="1" applyFill="1" applyBorder="1" applyAlignment="1">
      <alignment horizontal="center" vertical="center"/>
    </xf>
    <xf numFmtId="9" fontId="7" fillId="13" borderId="38" xfId="6" applyFont="1" applyFill="1" applyBorder="1" applyAlignment="1">
      <alignment horizontal="center" vertical="center"/>
    </xf>
    <xf numFmtId="9" fontId="7" fillId="13" borderId="36" xfId="6" applyFont="1" applyFill="1" applyBorder="1" applyAlignment="1">
      <alignment horizontal="center" vertical="center"/>
    </xf>
    <xf numFmtId="9" fontId="7" fillId="13" borderId="37" xfId="6" applyFont="1" applyFill="1" applyBorder="1" applyAlignment="1">
      <alignment horizontal="center" vertical="center"/>
    </xf>
    <xf numFmtId="0" fontId="12" fillId="13" borderId="24" xfId="0" applyFont="1" applyFill="1" applyBorder="1"/>
    <xf numFmtId="0" fontId="12" fillId="13" borderId="21" xfId="0" applyFont="1" applyFill="1" applyBorder="1"/>
    <xf numFmtId="0" fontId="12" fillId="13" borderId="38" xfId="0" applyFont="1" applyFill="1" applyBorder="1"/>
    <xf numFmtId="0" fontId="0" fillId="12" borderId="0" xfId="0" applyFill="1" applyAlignment="1">
      <alignment horizontal="center" vertical="center"/>
    </xf>
    <xf numFmtId="0" fontId="0" fillId="2" borderId="0" xfId="0" applyFill="1" applyAlignment="1">
      <alignment horizontal="center" vertical="center"/>
    </xf>
    <xf numFmtId="0" fontId="0" fillId="13" borderId="0" xfId="0" applyFill="1" applyAlignment="1">
      <alignment horizontal="center" vertical="center"/>
    </xf>
    <xf numFmtId="164" fontId="17" fillId="2" borderId="37" xfId="0" applyNumberFormat="1" applyFont="1" applyFill="1" applyBorder="1" applyAlignment="1">
      <alignment horizontal="center" vertical="center"/>
    </xf>
    <xf numFmtId="9" fontId="7" fillId="2" borderId="25" xfId="0" applyNumberFormat="1" applyFont="1" applyFill="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9" fillId="11" borderId="39" xfId="0" applyFont="1" applyFill="1" applyBorder="1" applyAlignment="1">
      <alignment horizontal="center" vertical="center" wrapText="1"/>
    </xf>
    <xf numFmtId="0" fontId="19" fillId="11" borderId="37" xfId="0" applyFont="1" applyFill="1" applyBorder="1" applyAlignment="1">
      <alignment horizontal="center" vertical="center" wrapText="1"/>
    </xf>
    <xf numFmtId="0" fontId="21" fillId="11" borderId="39" xfId="0" applyFont="1" applyFill="1" applyBorder="1" applyAlignment="1">
      <alignment horizontal="center" vertical="center" wrapText="1"/>
    </xf>
    <xf numFmtId="0" fontId="21" fillId="11" borderId="37" xfId="0" applyFont="1" applyFill="1" applyBorder="1" applyAlignment="1">
      <alignment horizontal="center" vertical="center" wrapText="1"/>
    </xf>
    <xf numFmtId="0" fontId="11" fillId="0" borderId="38" xfId="0" applyFont="1" applyBorder="1" applyAlignment="1">
      <alignment horizontal="left" vertical="center" wrapText="1"/>
    </xf>
    <xf numFmtId="0" fontId="11" fillId="0" borderId="36" xfId="0" applyFont="1" applyBorder="1" applyAlignment="1">
      <alignment horizontal="left" vertical="center" wrapText="1"/>
    </xf>
    <xf numFmtId="0" fontId="19" fillId="11" borderId="38" xfId="0" applyFont="1" applyFill="1" applyBorder="1" applyAlignment="1">
      <alignment horizontal="center" vertical="center" wrapText="1"/>
    </xf>
    <xf numFmtId="0" fontId="19" fillId="11" borderId="36" xfId="0" applyFont="1" applyFill="1" applyBorder="1" applyAlignment="1">
      <alignment horizontal="center" vertical="center" wrapText="1"/>
    </xf>
    <xf numFmtId="0" fontId="11" fillId="0" borderId="41" xfId="0" applyFont="1" applyBorder="1" applyAlignment="1">
      <alignment horizontal="left" vertical="center" wrapText="1"/>
    </xf>
    <xf numFmtId="0" fontId="11" fillId="0" borderId="47" xfId="0" applyFont="1" applyBorder="1" applyAlignment="1">
      <alignment horizontal="left" vertical="center" wrapText="1"/>
    </xf>
    <xf numFmtId="14" fontId="20" fillId="11" borderId="11" xfId="0" applyNumberFormat="1" applyFont="1" applyFill="1" applyBorder="1" applyAlignment="1">
      <alignment horizontal="left" vertical="center"/>
    </xf>
    <xf numFmtId="14" fontId="20" fillId="11" borderId="19" xfId="0" applyNumberFormat="1" applyFont="1" applyFill="1" applyBorder="1" applyAlignment="1">
      <alignment horizontal="left" vertical="center" wrapText="1"/>
    </xf>
    <xf numFmtId="14" fontId="20" fillId="11" borderId="12" xfId="0" applyNumberFormat="1" applyFont="1" applyFill="1" applyBorder="1" applyAlignment="1">
      <alignment horizontal="left" vertical="center"/>
    </xf>
    <xf numFmtId="0" fontId="19" fillId="11" borderId="25" xfId="0" applyFont="1" applyFill="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19" fillId="11" borderId="10" xfId="0" applyFont="1" applyFill="1" applyBorder="1" applyAlignment="1">
      <alignment horizontal="left" vertical="center"/>
    </xf>
    <xf numFmtId="0" fontId="19" fillId="11" borderId="11" xfId="0" applyFont="1" applyFill="1" applyBorder="1" applyAlignment="1">
      <alignment horizontal="left" vertical="center"/>
    </xf>
    <xf numFmtId="0" fontId="19" fillId="11" borderId="39" xfId="0" applyFont="1" applyFill="1" applyBorder="1" applyAlignment="1">
      <alignment horizontal="center" vertical="center"/>
    </xf>
    <xf numFmtId="0" fontId="19" fillId="11" borderId="37" xfId="0" applyFont="1" applyFill="1" applyBorder="1" applyAlignment="1">
      <alignment horizontal="center" vertical="center"/>
    </xf>
    <xf numFmtId="0" fontId="21" fillId="11" borderId="18" xfId="0" applyFont="1" applyFill="1" applyBorder="1" applyAlignment="1">
      <alignment horizontal="center" vertical="center" wrapText="1"/>
    </xf>
    <xf numFmtId="0" fontId="21" fillId="11" borderId="19" xfId="0" applyFont="1" applyFill="1" applyBorder="1" applyAlignment="1">
      <alignment horizontal="center" vertical="center" wrapText="1"/>
    </xf>
    <xf numFmtId="0" fontId="21" fillId="11" borderId="20" xfId="0" applyFont="1" applyFill="1" applyBorder="1" applyAlignment="1">
      <alignment horizontal="center" vertical="center" wrapText="1"/>
    </xf>
    <xf numFmtId="0" fontId="23" fillId="11" borderId="18" xfId="0" applyFont="1" applyFill="1" applyBorder="1" applyAlignment="1">
      <alignment horizontal="center" vertical="center" wrapText="1"/>
    </xf>
    <xf numFmtId="0" fontId="23" fillId="11" borderId="19" xfId="0" applyFont="1" applyFill="1" applyBorder="1" applyAlignment="1">
      <alignment horizontal="center" vertical="center" wrapText="1"/>
    </xf>
    <xf numFmtId="0" fontId="23" fillId="11" borderId="20" xfId="0" applyFont="1" applyFill="1" applyBorder="1" applyAlignment="1">
      <alignment horizontal="center" vertical="center" wrapText="1"/>
    </xf>
    <xf numFmtId="0" fontId="19" fillId="11" borderId="34" xfId="0" applyFont="1" applyFill="1" applyBorder="1" applyAlignment="1">
      <alignment horizontal="center" vertical="center" wrapText="1"/>
    </xf>
    <xf numFmtId="0" fontId="24" fillId="11" borderId="39" xfId="0" applyFont="1" applyFill="1" applyBorder="1" applyAlignment="1">
      <alignment horizontal="center" vertical="center" wrapText="1"/>
    </xf>
    <xf numFmtId="0" fontId="24" fillId="11" borderId="37"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7" fillId="14" borderId="34" xfId="0" applyFont="1" applyFill="1" applyBorder="1" applyAlignment="1">
      <alignment horizontal="center" vertical="center"/>
    </xf>
    <xf numFmtId="0" fontId="12" fillId="3" borderId="0" xfId="0" applyFont="1" applyFill="1"/>
  </cellXfs>
  <cellStyles count="7">
    <cellStyle name="Millares" xfId="1" builtinId="3"/>
    <cellStyle name="Millares 2" xfId="2" xr:uid="{00000000-0005-0000-0000-000001000000}"/>
    <cellStyle name="Normal" xfId="0" builtinId="0"/>
    <cellStyle name="Normal 2" xfId="3" xr:uid="{00000000-0005-0000-0000-000003000000}"/>
    <cellStyle name="Normal 3" xfId="4" xr:uid="{00000000-0005-0000-0000-000004000000}"/>
    <cellStyle name="Normal 5" xfId="5" xr:uid="{00000000-0005-0000-0000-000005000000}"/>
    <cellStyle name="Porcentaje" xfId="6" builtinId="5"/>
  </cellStyles>
  <dxfs count="9">
    <dxf>
      <font>
        <color theme="0"/>
      </font>
      <fill>
        <patternFill>
          <bgColor rgb="FFC00000"/>
        </patternFill>
      </fill>
    </dxf>
    <dxf>
      <fill>
        <patternFill>
          <bgColor theme="7"/>
        </patternFill>
      </fill>
    </dxf>
    <dxf>
      <fill>
        <patternFill>
          <bgColor theme="9" tint="0.39994506668294322"/>
        </patternFill>
      </fill>
    </dxf>
    <dxf>
      <fill>
        <patternFill>
          <bgColor theme="5" tint="-0.24994659260841701"/>
        </patternFill>
      </fill>
    </dxf>
    <dxf>
      <font>
        <color theme="0"/>
      </font>
    </dxf>
    <dxf>
      <font>
        <color theme="9" tint="0.39994506668294322"/>
      </font>
      <fill>
        <patternFill>
          <bgColor theme="9" tint="0.39994506668294322"/>
        </patternFill>
      </fill>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600">
                <a:solidFill>
                  <a:sysClr val="windowText" lastClr="000000"/>
                </a:solidFill>
                <a:latin typeface="+mn-lt"/>
              </a:rPr>
              <a:t>AVANCE</a:t>
            </a:r>
            <a:r>
              <a:rPr lang="es-CO" sz="1600" baseline="0">
                <a:solidFill>
                  <a:sysClr val="windowText" lastClr="000000"/>
                </a:solidFill>
                <a:latin typeface="+mn-lt"/>
              </a:rPr>
              <a:t> DE CUMPLIMIENTO MIPG</a:t>
            </a:r>
            <a:endParaRPr lang="es-CO" sz="1600">
              <a:solidFill>
                <a:sysClr val="windowText" lastClr="000000"/>
              </a:solidFill>
              <a:latin typeface="+mn-lt"/>
            </a:endParaRPr>
          </a:p>
        </c:rich>
      </c:tx>
      <c:layout>
        <c:manualLayout>
          <c:xMode val="edge"/>
          <c:yMode val="edge"/>
          <c:x val="0.28950828999135847"/>
          <c:y val="1.9028272931681585E-2"/>
        </c:manualLayout>
      </c:layout>
      <c:overlay val="0"/>
      <c:spPr>
        <a:noFill/>
        <a:ln w="25400">
          <a:noFill/>
        </a:ln>
      </c:spPr>
    </c:title>
    <c:autoTitleDeleted val="0"/>
    <c:plotArea>
      <c:layout>
        <c:manualLayout>
          <c:layoutTarget val="inner"/>
          <c:xMode val="edge"/>
          <c:yMode val="edge"/>
          <c:x val="0.26430142616645058"/>
          <c:y val="0.19969774688113875"/>
          <c:w val="0.49396466176321036"/>
          <c:h val="0.79902486922602101"/>
        </c:manualLayout>
      </c:layout>
      <c:doughnutChart>
        <c:varyColors val="1"/>
        <c:ser>
          <c:idx val="0"/>
          <c:order val="0"/>
          <c:tx>
            <c:v>BASE</c:v>
          </c:tx>
          <c:dPt>
            <c:idx val="0"/>
            <c:bubble3D val="0"/>
            <c:extLst>
              <c:ext xmlns:c16="http://schemas.microsoft.com/office/drawing/2014/chart" uri="{C3380CC4-5D6E-409C-BE32-E72D297353CC}">
                <c16:uniqueId val="{00000000-69CD-4C91-A024-99F3B4265949}"/>
              </c:ext>
            </c:extLst>
          </c:dPt>
          <c:dPt>
            <c:idx val="1"/>
            <c:bubble3D val="0"/>
            <c:extLst>
              <c:ext xmlns:c16="http://schemas.microsoft.com/office/drawing/2014/chart" uri="{C3380CC4-5D6E-409C-BE32-E72D297353CC}">
                <c16:uniqueId val="{00000001-69CD-4C91-A024-99F3B4265949}"/>
              </c:ext>
            </c:extLst>
          </c:dPt>
          <c:dPt>
            <c:idx val="2"/>
            <c:bubble3D val="0"/>
            <c:extLst>
              <c:ext xmlns:c16="http://schemas.microsoft.com/office/drawing/2014/chart" uri="{C3380CC4-5D6E-409C-BE32-E72D297353CC}">
                <c16:uniqueId val="{00000002-69CD-4C91-A024-99F3B4265949}"/>
              </c:ext>
            </c:extLst>
          </c:dPt>
          <c:dPt>
            <c:idx val="3"/>
            <c:bubble3D val="0"/>
            <c:extLst>
              <c:ext xmlns:c16="http://schemas.microsoft.com/office/drawing/2014/chart" uri="{C3380CC4-5D6E-409C-BE32-E72D297353CC}">
                <c16:uniqueId val="{00000003-69CD-4C91-A024-99F3B4265949}"/>
              </c:ext>
            </c:extLst>
          </c:dPt>
          <c:dPt>
            <c:idx val="4"/>
            <c:bubble3D val="0"/>
            <c:spPr>
              <a:noFill/>
            </c:spPr>
            <c:extLst>
              <c:ext xmlns:c16="http://schemas.microsoft.com/office/drawing/2014/chart" uri="{C3380CC4-5D6E-409C-BE32-E72D297353CC}">
                <c16:uniqueId val="{00000004-69CD-4C91-A024-99F3B4265949}"/>
              </c:ext>
            </c:extLst>
          </c:dPt>
          <c:val>
            <c:numRef>
              <c:f>TABLAS!$H$5:$H$9</c:f>
              <c:numCache>
                <c:formatCode>0%</c:formatCode>
                <c:ptCount val="5"/>
                <c:pt idx="0">
                  <c:v>0.5</c:v>
                </c:pt>
                <c:pt idx="1">
                  <c:v>0.2</c:v>
                </c:pt>
                <c:pt idx="2">
                  <c:v>0.2</c:v>
                </c:pt>
                <c:pt idx="3">
                  <c:v>0.1</c:v>
                </c:pt>
                <c:pt idx="4">
                  <c:v>0.99999999999999989</c:v>
                </c:pt>
              </c:numCache>
            </c:numRef>
          </c:val>
          <c:extLst>
            <c:ext xmlns:c16="http://schemas.microsoft.com/office/drawing/2014/chart" uri="{C3380CC4-5D6E-409C-BE32-E72D297353CC}">
              <c16:uniqueId val="{00000005-69CD-4C91-A024-99F3B4265949}"/>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spPr>
            <a:noFill/>
            <a:effectLst>
              <a:outerShdw blurRad="50800" dist="50800" dir="5400000" algn="ctr" rotWithShape="0">
                <a:srgbClr val="000000">
                  <a:alpha val="0"/>
                </a:srgbClr>
              </a:outerShdw>
            </a:effectLst>
          </c:spPr>
          <c:dPt>
            <c:idx val="0"/>
            <c:bubble3D val="0"/>
            <c:extLst>
              <c:ext xmlns:c16="http://schemas.microsoft.com/office/drawing/2014/chart" uri="{C3380CC4-5D6E-409C-BE32-E72D297353CC}">
                <c16:uniqueId val="{00000006-69CD-4C91-A024-99F3B4265949}"/>
              </c:ext>
            </c:extLst>
          </c:dPt>
          <c:dPt>
            <c:idx val="1"/>
            <c:bubble3D val="0"/>
            <c:spPr>
              <a:solidFill>
                <a:schemeClr val="tx1"/>
              </a:solidFill>
              <a:effectLst>
                <a:outerShdw blurRad="50800" dist="50800" dir="5400000" algn="ctr" rotWithShape="0">
                  <a:srgbClr val="000000">
                    <a:alpha val="0"/>
                  </a:srgbClr>
                </a:outerShdw>
              </a:effectLst>
            </c:spPr>
            <c:extLst>
              <c:ext xmlns:c16="http://schemas.microsoft.com/office/drawing/2014/chart" uri="{C3380CC4-5D6E-409C-BE32-E72D297353CC}">
                <c16:uniqueId val="{00000007-69CD-4C91-A024-99F3B4265949}"/>
              </c:ext>
            </c:extLst>
          </c:dPt>
          <c:dPt>
            <c:idx val="2"/>
            <c:bubble3D val="0"/>
            <c:explosion val="4"/>
            <c:extLst>
              <c:ext xmlns:c16="http://schemas.microsoft.com/office/drawing/2014/chart" uri="{C3380CC4-5D6E-409C-BE32-E72D297353CC}">
                <c16:uniqueId val="{00000008-69CD-4C91-A024-99F3B4265949}"/>
              </c:ext>
            </c:extLst>
          </c:dPt>
          <c:val>
            <c:numRef>
              <c:f>TABLAS!$H$13:$H$15</c:f>
              <c:numCache>
                <c:formatCode>0%</c:formatCode>
                <c:ptCount val="3"/>
                <c:pt idx="0">
                  <c:v>0</c:v>
                </c:pt>
                <c:pt idx="1">
                  <c:v>1.4999999999999999E-2</c:v>
                </c:pt>
                <c:pt idx="2">
                  <c:v>0</c:v>
                </c:pt>
              </c:numCache>
            </c:numRef>
          </c:val>
          <c:extLst>
            <c:ext xmlns:c16="http://schemas.microsoft.com/office/drawing/2014/chart" uri="{C3380CC4-5D6E-409C-BE32-E72D297353CC}">
              <c16:uniqueId val="{00000009-69CD-4C91-A024-99F3B4265949}"/>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a:solidFill>
        <a:schemeClr val="tx1">
          <a:lumMod val="65000"/>
          <a:lumOff val="35000"/>
        </a:schemeClr>
      </a:solidFill>
    </a:ln>
    <a:effectLst/>
  </c:spPr>
  <c:txPr>
    <a:bodyPr/>
    <a:lstStyle/>
    <a:p>
      <a:pPr>
        <a:defRPr/>
      </a:pPr>
      <a:endParaRPr lang="es-CO"/>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451185</xdr:colOff>
      <xdr:row>1</xdr:row>
      <xdr:rowOff>200527</xdr:rowOff>
    </xdr:from>
    <xdr:to>
      <xdr:col>3</xdr:col>
      <xdr:colOff>6393</xdr:colOff>
      <xdr:row>4</xdr:row>
      <xdr:rowOff>160421</xdr:rowOff>
    </xdr:to>
    <xdr:pic>
      <xdr:nvPicPr>
        <xdr:cNvPr id="3" name="Imagen 3">
          <a:extLst>
            <a:ext uri="{FF2B5EF4-FFF2-40B4-BE49-F238E27FC236}">
              <a16:creationId xmlns:a16="http://schemas.microsoft.com/office/drawing/2014/main" id="{DFFE5540-2AE3-4483-B5C8-C76403FCBF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790" y="401053"/>
          <a:ext cx="1750971" cy="832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676275</xdr:colOff>
      <xdr:row>3</xdr:row>
      <xdr:rowOff>9525</xdr:rowOff>
    </xdr:from>
    <xdr:to>
      <xdr:col>15</xdr:col>
      <xdr:colOff>762000</xdr:colOff>
      <xdr:row>17</xdr:row>
      <xdr:rowOff>123825</xdr:rowOff>
    </xdr:to>
    <xdr:graphicFrame macro="">
      <xdr:nvGraphicFramePr>
        <xdr:cNvPr id="2100" name="Gráfico 1">
          <a:extLst>
            <a:ext uri="{FF2B5EF4-FFF2-40B4-BE49-F238E27FC236}">
              <a16:creationId xmlns:a16="http://schemas.microsoft.com/office/drawing/2014/main" id="{7B2A997A-C49F-27F2-9D80-E2FAB512C5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0.29347</cdr:x>
      <cdr:y>0.07115</cdr:y>
    </cdr:from>
    <cdr:to>
      <cdr:x>0.72072</cdr:x>
      <cdr:y>0.1363</cdr:y>
    </cdr:to>
    <cdr:sp macro="" textlink="">
      <cdr:nvSpPr>
        <cdr:cNvPr id="4" name="Rectángulo 3"/>
        <cdr:cNvSpPr/>
      </cdr:nvSpPr>
      <cdr:spPr>
        <a:xfrm xmlns:a="http://schemas.openxmlformats.org/drawingml/2006/main">
          <a:off x="3560971" y="344090"/>
          <a:ext cx="5184227" cy="31179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16561E1C-E805-4E63-BF71-541FDB91965E}" type="TxLink">
            <a:rPr lang="en-US" sz="1600" b="1" i="0" u="none" strike="noStrike">
              <a:solidFill>
                <a:schemeClr val="tx1">
                  <a:lumMod val="75000"/>
                  <a:lumOff val="25000"/>
                </a:schemeClr>
              </a:solidFill>
              <a:latin typeface="+mn-lt"/>
              <a:cs typeface="Calibri"/>
            </a:rPr>
            <a:pPr algn="ctr"/>
            <a:t>IMCT</a:t>
          </a:fld>
          <a:endParaRPr lang="es-CO" b="1">
            <a:solidFill>
              <a:schemeClr val="tx1">
                <a:lumMod val="75000"/>
                <a:lumOff val="25000"/>
              </a:schemeClr>
            </a:solidFill>
            <a:latin typeface="+mn-lt"/>
          </a:endParaRPr>
        </a:p>
      </cdr:txBody>
    </cdr:sp>
  </cdr:relSizeAnchor>
  <cdr:relSizeAnchor xmlns:cdr="http://schemas.openxmlformats.org/drawingml/2006/chartDrawing">
    <cdr:from>
      <cdr:x>0.49019</cdr:x>
      <cdr:y>0.66896</cdr:y>
    </cdr:from>
    <cdr:to>
      <cdr:x>0.55624</cdr:x>
      <cdr:y>0.73571</cdr:y>
    </cdr:to>
    <cdr:sp macro="" textlink="TABLAS!$F$51">
      <cdr:nvSpPr>
        <cdr:cNvPr id="6" name="Rectángulo 5"/>
        <cdr:cNvSpPr/>
      </cdr:nvSpPr>
      <cdr:spPr>
        <a:xfrm xmlns:a="http://schemas.openxmlformats.org/drawingml/2006/main">
          <a:off x="5027060" y="3345089"/>
          <a:ext cx="677359" cy="340890"/>
        </a:xfrm>
        <a:prstGeom xmlns:a="http://schemas.openxmlformats.org/drawingml/2006/main" prst="rect">
          <a:avLst/>
        </a:prstGeom>
        <a:effectLst xmlns:a="http://schemas.openxmlformats.org/drawingml/2006/main">
          <a:outerShdw blurRad="50800" dist="38100" dir="2700000" algn="tl" rotWithShape="0">
            <a:prstClr val="black">
              <a:alpha val="40000"/>
            </a:prstClr>
          </a:outerShdw>
        </a:effectLst>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02051694-D99F-4F7A-8F35-7A70A4209CB5}" type="TxLink">
            <a:rPr lang="en-US" sz="1200" b="1" i="0" u="none" strike="noStrike">
              <a:solidFill>
                <a:schemeClr val="bg1"/>
              </a:solidFill>
              <a:latin typeface="Arial"/>
              <a:cs typeface="Arial"/>
            </a:rPr>
            <a:pPr algn="ctr"/>
            <a:t> </a:t>
          </a:fld>
          <a:endParaRPr lang="es-CO" sz="3600">
            <a:solidFill>
              <a:schemeClr val="bg1"/>
            </a:solidFill>
            <a:latin typeface="+mn-lt"/>
          </a:endParaRPr>
        </a:p>
      </cdr:txBody>
    </cdr:sp>
  </cdr:relSizeAnchor>
  <cdr:relSizeAnchor xmlns:cdr="http://schemas.openxmlformats.org/drawingml/2006/chartDrawing">
    <cdr:from>
      <cdr:x>0.31346</cdr:x>
      <cdr:y>0.55532</cdr:y>
    </cdr:from>
    <cdr:to>
      <cdr:x>0.35532</cdr:x>
      <cdr:y>0.60029</cdr:y>
    </cdr:to>
    <cdr:sp macro="" textlink="">
      <cdr:nvSpPr>
        <cdr:cNvPr id="2" name="CuadroTexto 1"/>
        <cdr:cNvSpPr txBox="1"/>
      </cdr:nvSpPr>
      <cdr:spPr>
        <a:xfrm xmlns:a="http://schemas.openxmlformats.org/drawingml/2006/main">
          <a:off x="3806372" y="2803071"/>
          <a:ext cx="508000" cy="2358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0%</a:t>
          </a:r>
        </a:p>
      </cdr:txBody>
    </cdr:sp>
  </cdr:relSizeAnchor>
  <cdr:relSizeAnchor xmlns:cdr="http://schemas.openxmlformats.org/drawingml/2006/chartDrawing">
    <cdr:from>
      <cdr:x>0.48938</cdr:x>
      <cdr:y>0.14563</cdr:y>
    </cdr:from>
    <cdr:to>
      <cdr:x>0.53424</cdr:x>
      <cdr:y>0.22217</cdr:y>
    </cdr:to>
    <cdr:sp macro="" textlink="">
      <cdr:nvSpPr>
        <cdr:cNvPr id="3" name="CuadroTexto 2"/>
        <cdr:cNvSpPr txBox="1"/>
      </cdr:nvSpPr>
      <cdr:spPr>
        <a:xfrm xmlns:a="http://schemas.openxmlformats.org/drawingml/2006/main">
          <a:off x="5938157" y="698499"/>
          <a:ext cx="544286" cy="371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50%</a:t>
          </a:r>
        </a:p>
      </cdr:txBody>
    </cdr:sp>
  </cdr:relSizeAnchor>
  <cdr:relSizeAnchor xmlns:cdr="http://schemas.openxmlformats.org/drawingml/2006/chartDrawing">
    <cdr:from>
      <cdr:x>0.68026</cdr:x>
      <cdr:y>0.54432</cdr:y>
    </cdr:from>
    <cdr:to>
      <cdr:x>0.74007</cdr:x>
      <cdr:y>0.61555</cdr:y>
    </cdr:to>
    <cdr:sp macro="" textlink="">
      <cdr:nvSpPr>
        <cdr:cNvPr id="7" name="CuadroTexto 1"/>
        <cdr:cNvSpPr txBox="1"/>
      </cdr:nvSpPr>
      <cdr:spPr>
        <a:xfrm xmlns:a="http://schemas.openxmlformats.org/drawingml/2006/main">
          <a:off x="8251370" y="27450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100 %</a:t>
          </a:r>
        </a:p>
      </cdr:txBody>
    </cdr:sp>
  </cdr:relSizeAnchor>
  <cdr:relSizeAnchor xmlns:cdr="http://schemas.openxmlformats.org/drawingml/2006/chartDrawing">
    <cdr:from>
      <cdr:x>0.5462</cdr:x>
      <cdr:y>0.15357</cdr:y>
    </cdr:from>
    <cdr:to>
      <cdr:x>0.60601</cdr:x>
      <cdr:y>0.22938</cdr:y>
    </cdr:to>
    <cdr:sp macro="" textlink="">
      <cdr:nvSpPr>
        <cdr:cNvPr id="12" name="CuadroTexto 1"/>
        <cdr:cNvSpPr txBox="1"/>
      </cdr:nvSpPr>
      <cdr:spPr>
        <a:xfrm xmlns:a="http://schemas.openxmlformats.org/drawingml/2006/main">
          <a:off x="6627585" y="740229"/>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60%</a:t>
          </a:r>
        </a:p>
      </cdr:txBody>
    </cdr:sp>
  </cdr:relSizeAnchor>
  <cdr:relSizeAnchor xmlns:cdr="http://schemas.openxmlformats.org/drawingml/2006/chartDrawing">
    <cdr:from>
      <cdr:x>0.6419</cdr:x>
      <cdr:y>0.31062</cdr:y>
    </cdr:from>
    <cdr:to>
      <cdr:x>0.7017</cdr:x>
      <cdr:y>0.38571</cdr:y>
    </cdr:to>
    <cdr:sp macro="" textlink="">
      <cdr:nvSpPr>
        <cdr:cNvPr id="13" name="CuadroTexto 1"/>
        <cdr:cNvSpPr txBox="1"/>
      </cdr:nvSpPr>
      <cdr:spPr>
        <a:xfrm xmlns:a="http://schemas.openxmlformats.org/drawingml/2006/main">
          <a:off x="7788729" y="15385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80%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us\Documents\IMEBU\2020\Octubre\Entregables%20MIPG\Plan%20de%20Trabajo%20MIPG%20Actualizado%20V2%202020%20Seguimi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Priorizar"/>
      <sheetName val="PlanTrabajoMIPGactualizado"/>
      <sheetName val="Hoja1"/>
      <sheetName val="PlanTrabajoMIPG_Primer Seg"/>
      <sheetName val="Matriz Seguimiento"/>
      <sheetName val="Planes Institucionales"/>
      <sheetName val="Planes Institucionales (2)"/>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C442" totalsRowShown="0" headerRowDxfId="8">
  <autoFilter ref="B2:C442" xr:uid="{00000000-0009-0000-0100-000001000000}"/>
  <tableColumns count="2">
    <tableColumn id="1" xr3:uid="{00000000-0010-0000-0000-000001000000}" name="Columna1" dataDxfId="7"/>
    <tableColumn id="2" xr3:uid="{00000000-0010-0000-0000-000002000000}" name="Columna2" dataDxfId="6"/>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V90"/>
  <sheetViews>
    <sheetView showGridLines="0" tabSelected="1" topLeftCell="J5" zoomScale="53" zoomScaleNormal="53" workbookViewId="0">
      <selection activeCell="AE86" sqref="AE86"/>
    </sheetView>
  </sheetViews>
  <sheetFormatPr baseColWidth="10" defaultColWidth="11.42578125" defaultRowHeight="15" x14ac:dyDescent="0.25"/>
  <cols>
    <col min="1" max="1" width="3.42578125" customWidth="1"/>
    <col min="2" max="2" width="11.42578125" style="134" customWidth="1"/>
    <col min="3" max="3" width="21.42578125" customWidth="1"/>
    <col min="4" max="4" width="41.42578125" customWidth="1"/>
    <col min="5" max="5" width="12.85546875" customWidth="1"/>
    <col min="6" max="6" width="92" style="135" customWidth="1"/>
    <col min="7" max="7" width="81.7109375" style="134" customWidth="1"/>
    <col min="8" max="8" width="13.7109375" customWidth="1"/>
    <col min="9" max="9" width="25.28515625" customWidth="1"/>
    <col min="10" max="10" width="12.7109375" customWidth="1"/>
    <col min="11" max="12" width="13.42578125" customWidth="1"/>
    <col min="13" max="13" width="11.85546875" customWidth="1"/>
    <col min="14" max="14" width="21.28515625" customWidth="1"/>
    <col min="15" max="15" width="22.7109375" customWidth="1"/>
    <col min="16" max="16" width="88" style="136" customWidth="1"/>
    <col min="17" max="17" width="40.85546875" customWidth="1"/>
    <col min="18" max="18" width="54.28515625" style="137" customWidth="1"/>
    <col min="19" max="22" width="8.140625" customWidth="1"/>
    <col min="23" max="36" width="11.42578125" customWidth="1"/>
  </cols>
  <sheetData>
    <row r="1" spans="2:36" ht="15.75" thickBot="1" x14ac:dyDescent="0.3"/>
    <row r="2" spans="2:36" s="138" customFormat="1" ht="23.25" customHeight="1" x14ac:dyDescent="0.35">
      <c r="B2" s="337" t="s">
        <v>0</v>
      </c>
      <c r="C2" s="338"/>
      <c r="D2" s="338"/>
      <c r="E2" s="338"/>
      <c r="F2" s="338"/>
      <c r="G2" s="338"/>
      <c r="H2" s="338"/>
      <c r="I2" s="338"/>
      <c r="J2" s="338"/>
      <c r="K2" s="338"/>
      <c r="L2" s="338"/>
      <c r="M2" s="338"/>
      <c r="N2" s="338"/>
      <c r="O2" s="338"/>
      <c r="P2" s="338"/>
      <c r="Q2" s="338"/>
      <c r="R2" s="321" t="s">
        <v>1</v>
      </c>
      <c r="S2" s="321"/>
      <c r="T2" s="321"/>
      <c r="U2" s="321"/>
      <c r="V2" s="322"/>
      <c r="AJ2" s="139"/>
    </row>
    <row r="3" spans="2:36" s="138" customFormat="1" ht="23.25" x14ac:dyDescent="0.35">
      <c r="B3" s="339"/>
      <c r="C3" s="340"/>
      <c r="D3" s="340"/>
      <c r="E3" s="340"/>
      <c r="F3" s="340"/>
      <c r="G3" s="340"/>
      <c r="H3" s="340"/>
      <c r="I3" s="340"/>
      <c r="J3" s="340"/>
      <c r="K3" s="340"/>
      <c r="L3" s="340"/>
      <c r="M3" s="340"/>
      <c r="N3" s="340"/>
      <c r="O3" s="340"/>
      <c r="P3" s="340"/>
      <c r="Q3" s="340"/>
      <c r="R3" s="327" t="s">
        <v>2</v>
      </c>
      <c r="S3" s="327"/>
      <c r="T3" s="327"/>
      <c r="U3" s="327"/>
      <c r="V3" s="328"/>
    </row>
    <row r="4" spans="2:36" s="138" customFormat="1" ht="23.25" x14ac:dyDescent="0.35">
      <c r="B4" s="339"/>
      <c r="C4" s="340"/>
      <c r="D4" s="340"/>
      <c r="E4" s="340"/>
      <c r="F4" s="340"/>
      <c r="G4" s="340"/>
      <c r="H4" s="340"/>
      <c r="I4" s="340"/>
      <c r="J4" s="340"/>
      <c r="K4" s="340"/>
      <c r="L4" s="340"/>
      <c r="M4" s="340"/>
      <c r="N4" s="340"/>
      <c r="O4" s="340"/>
      <c r="P4" s="340"/>
      <c r="Q4" s="340"/>
      <c r="R4" s="327" t="s">
        <v>3</v>
      </c>
      <c r="S4" s="327"/>
      <c r="T4" s="327"/>
      <c r="U4" s="327"/>
      <c r="V4" s="328"/>
    </row>
    <row r="5" spans="2:36" s="138" customFormat="1" ht="24" thickBot="1" x14ac:dyDescent="0.4">
      <c r="B5" s="341"/>
      <c r="C5" s="342"/>
      <c r="D5" s="342"/>
      <c r="E5" s="342"/>
      <c r="F5" s="342"/>
      <c r="G5" s="342"/>
      <c r="H5" s="342"/>
      <c r="I5" s="342"/>
      <c r="J5" s="342"/>
      <c r="K5" s="342"/>
      <c r="L5" s="342"/>
      <c r="M5" s="342"/>
      <c r="N5" s="342"/>
      <c r="O5" s="342"/>
      <c r="P5" s="342"/>
      <c r="Q5" s="342"/>
      <c r="R5" s="331" t="s">
        <v>4</v>
      </c>
      <c r="S5" s="331"/>
      <c r="T5" s="331"/>
      <c r="U5" s="331"/>
      <c r="V5" s="332"/>
    </row>
    <row r="6" spans="2:36" s="143" customFormat="1" ht="27" customHeight="1" thickBot="1" x14ac:dyDescent="0.4">
      <c r="B6" s="343" t="s">
        <v>5</v>
      </c>
      <c r="C6" s="344"/>
      <c r="D6" s="344"/>
      <c r="E6" s="344"/>
      <c r="F6" s="333"/>
      <c r="G6" s="333"/>
      <c r="H6" s="333"/>
      <c r="I6" s="333"/>
      <c r="J6" s="333"/>
      <c r="K6" s="333"/>
      <c r="L6" s="333"/>
      <c r="M6" s="333"/>
      <c r="N6" s="333"/>
      <c r="O6" s="333"/>
      <c r="P6" s="334"/>
      <c r="Q6" s="333"/>
      <c r="R6" s="333"/>
      <c r="S6" s="333"/>
      <c r="T6" s="333"/>
      <c r="U6" s="333"/>
      <c r="V6" s="335"/>
    </row>
    <row r="7" spans="2:36" s="143" customFormat="1" ht="42" customHeight="1" x14ac:dyDescent="0.35">
      <c r="B7" s="345" t="s">
        <v>6</v>
      </c>
      <c r="C7" s="345" t="s">
        <v>7</v>
      </c>
      <c r="D7" s="345" t="s">
        <v>8</v>
      </c>
      <c r="E7" s="354" t="s">
        <v>9</v>
      </c>
      <c r="F7" s="323" t="s">
        <v>10</v>
      </c>
      <c r="G7" s="323" t="s">
        <v>11</v>
      </c>
      <c r="H7" s="323" t="s">
        <v>12</v>
      </c>
      <c r="I7" s="323" t="s">
        <v>13</v>
      </c>
      <c r="J7" s="347" t="s">
        <v>14</v>
      </c>
      <c r="K7" s="348"/>
      <c r="L7" s="348"/>
      <c r="M7" s="349"/>
      <c r="N7" s="325" t="s">
        <v>15</v>
      </c>
      <c r="O7" s="325" t="s">
        <v>16</v>
      </c>
      <c r="P7" s="336" t="s">
        <v>17</v>
      </c>
      <c r="Q7" s="323" t="s">
        <v>18</v>
      </c>
      <c r="R7" s="323" t="s">
        <v>19</v>
      </c>
      <c r="S7" s="350" t="s">
        <v>20</v>
      </c>
      <c r="T7" s="351"/>
      <c r="U7" s="351" t="s">
        <v>21</v>
      </c>
      <c r="V7" s="352"/>
    </row>
    <row r="8" spans="2:36" s="143" customFormat="1" ht="23.25" x14ac:dyDescent="0.35">
      <c r="B8" s="346"/>
      <c r="C8" s="346"/>
      <c r="D8" s="346"/>
      <c r="E8" s="355"/>
      <c r="F8" s="324"/>
      <c r="G8" s="324"/>
      <c r="H8" s="324"/>
      <c r="I8" s="324"/>
      <c r="J8" s="353" t="s">
        <v>22</v>
      </c>
      <c r="K8" s="329"/>
      <c r="L8" s="329" t="s">
        <v>23</v>
      </c>
      <c r="M8" s="330"/>
      <c r="N8" s="326"/>
      <c r="O8" s="326"/>
      <c r="P8" s="336"/>
      <c r="Q8" s="324"/>
      <c r="R8" s="324"/>
      <c r="S8" s="353" t="s">
        <v>22</v>
      </c>
      <c r="T8" s="329"/>
      <c r="U8" s="329" t="s">
        <v>23</v>
      </c>
      <c r="V8" s="330"/>
    </row>
    <row r="9" spans="2:36" s="143" customFormat="1" ht="46.5" x14ac:dyDescent="0.35">
      <c r="B9" s="346"/>
      <c r="C9" s="346"/>
      <c r="D9" s="346"/>
      <c r="E9" s="355"/>
      <c r="F9" s="324"/>
      <c r="G9" s="324"/>
      <c r="H9" s="324"/>
      <c r="I9" s="324"/>
      <c r="J9" s="147" t="s">
        <v>24</v>
      </c>
      <c r="K9" s="145" t="s">
        <v>25</v>
      </c>
      <c r="L9" s="145" t="s">
        <v>26</v>
      </c>
      <c r="M9" s="146" t="s">
        <v>27</v>
      </c>
      <c r="N9" s="326"/>
      <c r="O9" s="326"/>
      <c r="P9" s="336"/>
      <c r="Q9" s="324"/>
      <c r="R9" s="324"/>
      <c r="S9" s="147" t="s">
        <v>24</v>
      </c>
      <c r="T9" s="145" t="s">
        <v>25</v>
      </c>
      <c r="U9" s="145" t="s">
        <v>26</v>
      </c>
      <c r="V9" s="146" t="s">
        <v>27</v>
      </c>
      <c r="W9" s="144"/>
      <c r="X9" s="144"/>
      <c r="Y9" s="144"/>
      <c r="Z9" s="144"/>
      <c r="AA9" s="144"/>
      <c r="AB9" s="144"/>
      <c r="AC9" s="144"/>
      <c r="AD9" s="144"/>
      <c r="AE9" s="144"/>
      <c r="AF9" s="144"/>
      <c r="AG9" s="144"/>
      <c r="AH9" s="144"/>
      <c r="AI9" s="144"/>
      <c r="AJ9" s="144"/>
    </row>
    <row r="10" spans="2:36" s="167" customFormat="1" ht="46.5" hidden="1" customHeight="1" x14ac:dyDescent="0.3">
      <c r="B10" s="149">
        <v>1</v>
      </c>
      <c r="C10" s="150" t="s">
        <v>28</v>
      </c>
      <c r="D10" s="151" t="s">
        <v>29</v>
      </c>
      <c r="E10" s="152">
        <v>84.6</v>
      </c>
      <c r="F10" s="153" t="s">
        <v>30</v>
      </c>
      <c r="G10" s="154" t="s">
        <v>31</v>
      </c>
      <c r="H10" s="155">
        <v>1</v>
      </c>
      <c r="I10" s="155" t="s">
        <v>32</v>
      </c>
      <c r="J10" s="156"/>
      <c r="K10" s="157">
        <v>1</v>
      </c>
      <c r="L10" s="158"/>
      <c r="M10" s="159"/>
      <c r="N10" s="160"/>
      <c r="O10" s="161">
        <f>+SUM(J10:M10)/H10</f>
        <v>1</v>
      </c>
      <c r="P10" s="162" t="s">
        <v>734</v>
      </c>
      <c r="Q10" s="151" t="s">
        <v>33</v>
      </c>
      <c r="R10" s="163" t="s">
        <v>34</v>
      </c>
      <c r="S10" s="164"/>
      <c r="T10" s="165">
        <v>1</v>
      </c>
      <c r="U10" s="165"/>
      <c r="V10" s="166"/>
    </row>
    <row r="11" spans="2:36" s="167" customFormat="1" ht="63.75" hidden="1" customHeight="1" x14ac:dyDescent="0.3">
      <c r="B11" s="149">
        <v>2</v>
      </c>
      <c r="C11" s="150" t="s">
        <v>28</v>
      </c>
      <c r="D11" s="151" t="s">
        <v>29</v>
      </c>
      <c r="E11" s="152">
        <v>84.6</v>
      </c>
      <c r="F11" s="153" t="s">
        <v>35</v>
      </c>
      <c r="G11" s="168" t="s">
        <v>36</v>
      </c>
      <c r="H11" s="155">
        <v>1</v>
      </c>
      <c r="I11" s="155" t="s">
        <v>32</v>
      </c>
      <c r="J11" s="156"/>
      <c r="K11" s="157">
        <v>1</v>
      </c>
      <c r="L11" s="158"/>
      <c r="M11" s="169"/>
      <c r="N11" s="170"/>
      <c r="O11" s="161">
        <f>+SUM(J11:M11)/H11</f>
        <v>1</v>
      </c>
      <c r="P11" s="162" t="s">
        <v>735</v>
      </c>
      <c r="Q11" s="151" t="s">
        <v>33</v>
      </c>
      <c r="R11" s="163" t="s">
        <v>34</v>
      </c>
      <c r="S11" s="171"/>
      <c r="T11" s="165">
        <v>1</v>
      </c>
      <c r="U11" s="165"/>
      <c r="V11" s="166"/>
    </row>
    <row r="12" spans="2:36" s="218" customFormat="1" ht="72" hidden="1" x14ac:dyDescent="0.3">
      <c r="B12" s="200">
        <v>3</v>
      </c>
      <c r="C12" s="201" t="s">
        <v>28</v>
      </c>
      <c r="D12" s="202" t="s">
        <v>29</v>
      </c>
      <c r="E12" s="203">
        <v>84.6</v>
      </c>
      <c r="F12" s="204" t="s">
        <v>37</v>
      </c>
      <c r="G12" s="205" t="s">
        <v>38</v>
      </c>
      <c r="H12" s="206">
        <v>1</v>
      </c>
      <c r="I12" s="206" t="s">
        <v>32</v>
      </c>
      <c r="J12" s="207"/>
      <c r="K12" s="208"/>
      <c r="L12" s="209"/>
      <c r="M12" s="210"/>
      <c r="N12" s="211"/>
      <c r="O12" s="212">
        <f t="shared" ref="O12:O75" si="0">+SUM(J12:M12)/H12</f>
        <v>0</v>
      </c>
      <c r="P12" s="213"/>
      <c r="Q12" s="202" t="s">
        <v>33</v>
      </c>
      <c r="R12" s="214" t="s">
        <v>34</v>
      </c>
      <c r="S12" s="215"/>
      <c r="T12" s="216"/>
      <c r="U12" s="216">
        <v>1</v>
      </c>
      <c r="V12" s="217"/>
    </row>
    <row r="13" spans="2:36" s="218" customFormat="1" ht="78.75" hidden="1" customHeight="1" x14ac:dyDescent="0.3">
      <c r="B13" s="200">
        <v>4</v>
      </c>
      <c r="C13" s="201" t="s">
        <v>28</v>
      </c>
      <c r="D13" s="202" t="s">
        <v>29</v>
      </c>
      <c r="E13" s="203">
        <v>84.6</v>
      </c>
      <c r="F13" s="204" t="s">
        <v>37</v>
      </c>
      <c r="G13" s="205" t="s">
        <v>39</v>
      </c>
      <c r="H13" s="206">
        <v>1</v>
      </c>
      <c r="I13" s="206" t="s">
        <v>32</v>
      </c>
      <c r="J13" s="207"/>
      <c r="K13" s="208"/>
      <c r="L13" s="209"/>
      <c r="M13" s="210"/>
      <c r="N13" s="211"/>
      <c r="O13" s="212">
        <f t="shared" si="0"/>
        <v>0</v>
      </c>
      <c r="P13" s="213"/>
      <c r="Q13" s="202" t="s">
        <v>33</v>
      </c>
      <c r="R13" s="214" t="s">
        <v>34</v>
      </c>
      <c r="S13" s="215"/>
      <c r="T13" s="216"/>
      <c r="U13" s="216">
        <v>1</v>
      </c>
      <c r="V13" s="217"/>
    </row>
    <row r="14" spans="2:36" s="246" customFormat="1" ht="48" hidden="1" customHeight="1" x14ac:dyDescent="0.3">
      <c r="B14" s="228">
        <v>5</v>
      </c>
      <c r="C14" s="229" t="s">
        <v>28</v>
      </c>
      <c r="D14" s="230" t="s">
        <v>29</v>
      </c>
      <c r="E14" s="231">
        <v>84.6</v>
      </c>
      <c r="F14" s="249" t="s">
        <v>40</v>
      </c>
      <c r="G14" s="233" t="s">
        <v>41</v>
      </c>
      <c r="H14" s="235">
        <v>1</v>
      </c>
      <c r="I14" s="235" t="s">
        <v>32</v>
      </c>
      <c r="J14" s="250"/>
      <c r="K14" s="251"/>
      <c r="L14" s="252"/>
      <c r="M14" s="255"/>
      <c r="N14" s="256"/>
      <c r="O14" s="240">
        <f t="shared" si="0"/>
        <v>0</v>
      </c>
      <c r="P14" s="241"/>
      <c r="Q14" s="230" t="s">
        <v>33</v>
      </c>
      <c r="R14" s="242" t="s">
        <v>34</v>
      </c>
      <c r="S14" s="243"/>
      <c r="T14" s="244"/>
      <c r="U14" s="244"/>
      <c r="V14" s="245">
        <v>1</v>
      </c>
    </row>
    <row r="15" spans="2:36" s="167" customFormat="1" ht="60" hidden="1" customHeight="1" x14ac:dyDescent="0.3">
      <c r="B15" s="149">
        <v>6</v>
      </c>
      <c r="C15" s="150" t="s">
        <v>28</v>
      </c>
      <c r="D15" s="151" t="s">
        <v>29</v>
      </c>
      <c r="E15" s="152">
        <v>84.6</v>
      </c>
      <c r="F15" s="153" t="s">
        <v>42</v>
      </c>
      <c r="G15" s="168" t="s">
        <v>43</v>
      </c>
      <c r="H15" s="155">
        <v>1</v>
      </c>
      <c r="I15" s="155" t="s">
        <v>32</v>
      </c>
      <c r="J15" s="156"/>
      <c r="K15" s="157">
        <v>1</v>
      </c>
      <c r="L15" s="158"/>
      <c r="M15" s="169"/>
      <c r="N15" s="170"/>
      <c r="O15" s="161">
        <f t="shared" si="0"/>
        <v>1</v>
      </c>
      <c r="P15" s="162" t="s">
        <v>735</v>
      </c>
      <c r="Q15" s="151" t="s">
        <v>33</v>
      </c>
      <c r="R15" s="163" t="s">
        <v>34</v>
      </c>
      <c r="S15" s="171"/>
      <c r="T15" s="165">
        <v>1</v>
      </c>
      <c r="U15" s="165"/>
      <c r="V15" s="166"/>
    </row>
    <row r="16" spans="2:36" s="167" customFormat="1" ht="60" hidden="1" customHeight="1" x14ac:dyDescent="0.3">
      <c r="B16" s="149">
        <v>7</v>
      </c>
      <c r="C16" s="150" t="s">
        <v>28</v>
      </c>
      <c r="D16" s="151" t="s">
        <v>29</v>
      </c>
      <c r="E16" s="152">
        <v>84.6</v>
      </c>
      <c r="F16" s="153" t="s">
        <v>44</v>
      </c>
      <c r="G16" s="168" t="s">
        <v>45</v>
      </c>
      <c r="H16" s="155">
        <v>1</v>
      </c>
      <c r="I16" s="155" t="s">
        <v>32</v>
      </c>
      <c r="J16" s="156"/>
      <c r="K16" s="157">
        <v>1</v>
      </c>
      <c r="L16" s="158"/>
      <c r="M16" s="169"/>
      <c r="N16" s="170"/>
      <c r="O16" s="161">
        <f t="shared" si="0"/>
        <v>1</v>
      </c>
      <c r="P16" s="162" t="s">
        <v>737</v>
      </c>
      <c r="Q16" s="151" t="s">
        <v>33</v>
      </c>
      <c r="R16" s="163" t="s">
        <v>34</v>
      </c>
      <c r="S16" s="171"/>
      <c r="T16" s="165">
        <v>1</v>
      </c>
      <c r="U16" s="165"/>
      <c r="V16" s="166"/>
    </row>
    <row r="17" spans="1:74" s="167" customFormat="1" ht="36.950000000000003" hidden="1" customHeight="1" x14ac:dyDescent="0.3">
      <c r="B17" s="149">
        <v>8</v>
      </c>
      <c r="C17" s="150" t="s">
        <v>28</v>
      </c>
      <c r="D17" s="151" t="s">
        <v>46</v>
      </c>
      <c r="E17" s="152">
        <v>64.400000000000006</v>
      </c>
      <c r="F17" s="153" t="s">
        <v>47</v>
      </c>
      <c r="G17" s="168" t="s">
        <v>48</v>
      </c>
      <c r="H17" s="155">
        <v>1</v>
      </c>
      <c r="I17" s="155" t="s">
        <v>32</v>
      </c>
      <c r="J17" s="156"/>
      <c r="K17" s="157">
        <v>1</v>
      </c>
      <c r="L17" s="158"/>
      <c r="M17" s="169"/>
      <c r="N17" s="170"/>
      <c r="O17" s="161">
        <f t="shared" si="0"/>
        <v>1</v>
      </c>
      <c r="P17" s="162" t="s">
        <v>736</v>
      </c>
      <c r="Q17" s="151" t="s">
        <v>33</v>
      </c>
      <c r="R17" s="163" t="s">
        <v>34</v>
      </c>
      <c r="S17" s="171"/>
      <c r="T17" s="165">
        <v>1</v>
      </c>
      <c r="U17" s="165"/>
      <c r="V17" s="166"/>
    </row>
    <row r="18" spans="1:74" s="246" customFormat="1" ht="45.75" hidden="1" customHeight="1" x14ac:dyDescent="0.3">
      <c r="B18" s="228">
        <v>9</v>
      </c>
      <c r="C18" s="229" t="s">
        <v>28</v>
      </c>
      <c r="D18" s="230" t="s">
        <v>46</v>
      </c>
      <c r="E18" s="231">
        <v>64.400000000000006</v>
      </c>
      <c r="F18" s="249" t="s">
        <v>49</v>
      </c>
      <c r="G18" s="248" t="s">
        <v>50</v>
      </c>
      <c r="H18" s="235">
        <v>5</v>
      </c>
      <c r="I18" s="235" t="s">
        <v>32</v>
      </c>
      <c r="J18" s="250"/>
      <c r="K18" s="251">
        <v>3</v>
      </c>
      <c r="L18" s="252"/>
      <c r="M18" s="255"/>
      <c r="N18" s="256"/>
      <c r="O18" s="240">
        <f t="shared" si="0"/>
        <v>0.6</v>
      </c>
      <c r="P18" s="241" t="s">
        <v>738</v>
      </c>
      <c r="Q18" s="230" t="s">
        <v>33</v>
      </c>
      <c r="R18" s="242" t="s">
        <v>34</v>
      </c>
      <c r="S18" s="243"/>
      <c r="T18" s="244">
        <v>3</v>
      </c>
      <c r="U18" s="244"/>
      <c r="V18" s="245">
        <v>2</v>
      </c>
    </row>
    <row r="19" spans="1:74" s="246" customFormat="1" ht="44.25" hidden="1" customHeight="1" x14ac:dyDescent="0.3">
      <c r="B19" s="228">
        <v>10</v>
      </c>
      <c r="C19" s="229" t="s">
        <v>28</v>
      </c>
      <c r="D19" s="230" t="s">
        <v>46</v>
      </c>
      <c r="E19" s="231">
        <v>64.400000000000006</v>
      </c>
      <c r="F19" s="249" t="s">
        <v>51</v>
      </c>
      <c r="G19" s="248" t="s">
        <v>52</v>
      </c>
      <c r="H19" s="235">
        <v>1</v>
      </c>
      <c r="I19" s="235" t="s">
        <v>32</v>
      </c>
      <c r="J19" s="250"/>
      <c r="K19" s="251"/>
      <c r="L19" s="252"/>
      <c r="M19" s="255"/>
      <c r="N19" s="256"/>
      <c r="O19" s="240">
        <f t="shared" si="0"/>
        <v>0</v>
      </c>
      <c r="P19" s="241"/>
      <c r="Q19" s="230" t="s">
        <v>33</v>
      </c>
      <c r="R19" s="242" t="s">
        <v>34</v>
      </c>
      <c r="S19" s="243"/>
      <c r="T19" s="244"/>
      <c r="U19" s="244"/>
      <c r="V19" s="245">
        <v>1</v>
      </c>
    </row>
    <row r="20" spans="1:74" s="315" customFormat="1" ht="58.5" hidden="1" customHeight="1" x14ac:dyDescent="0.3">
      <c r="A20" s="313"/>
      <c r="B20" s="228">
        <v>11</v>
      </c>
      <c r="C20" s="229" t="s">
        <v>28</v>
      </c>
      <c r="D20" s="230" t="s">
        <v>46</v>
      </c>
      <c r="E20" s="231">
        <v>64.400000000000006</v>
      </c>
      <c r="F20" s="249" t="s">
        <v>53</v>
      </c>
      <c r="G20" s="248" t="s">
        <v>54</v>
      </c>
      <c r="H20" s="235">
        <v>1</v>
      </c>
      <c r="I20" s="235" t="s">
        <v>32</v>
      </c>
      <c r="J20" s="250"/>
      <c r="K20" s="251"/>
      <c r="L20" s="252"/>
      <c r="M20" s="255"/>
      <c r="N20" s="256"/>
      <c r="O20" s="240">
        <f t="shared" si="0"/>
        <v>0</v>
      </c>
      <c r="P20" s="241"/>
      <c r="Q20" s="230" t="s">
        <v>33</v>
      </c>
      <c r="R20" s="242" t="s">
        <v>34</v>
      </c>
      <c r="S20" s="243"/>
      <c r="T20" s="244"/>
      <c r="U20" s="244"/>
      <c r="V20" s="245">
        <v>1</v>
      </c>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46"/>
      <c r="AW20" s="246"/>
      <c r="AX20" s="246"/>
      <c r="AY20" s="246"/>
      <c r="AZ20" s="246"/>
      <c r="BA20" s="246"/>
      <c r="BB20" s="246"/>
      <c r="BC20" s="246"/>
      <c r="BD20" s="246"/>
      <c r="BE20" s="246"/>
      <c r="BF20" s="246"/>
      <c r="BG20" s="246"/>
      <c r="BH20" s="246"/>
      <c r="BI20" s="314"/>
    </row>
    <row r="21" spans="1:74" s="247" customFormat="1" ht="72.75" hidden="1" customHeight="1" thickBot="1" x14ac:dyDescent="0.35">
      <c r="B21" s="228">
        <v>12</v>
      </c>
      <c r="C21" s="229" t="s">
        <v>55</v>
      </c>
      <c r="D21" s="230" t="s">
        <v>56</v>
      </c>
      <c r="E21" s="231">
        <v>93.4</v>
      </c>
      <c r="F21" s="233" t="s">
        <v>57</v>
      </c>
      <c r="G21" s="248" t="s">
        <v>58</v>
      </c>
      <c r="H21" s="235">
        <v>1</v>
      </c>
      <c r="I21" s="235" t="s">
        <v>32</v>
      </c>
      <c r="J21" s="250"/>
      <c r="K21" s="252"/>
      <c r="L21" s="252"/>
      <c r="M21" s="255"/>
      <c r="N21" s="256"/>
      <c r="O21" s="240">
        <f t="shared" si="0"/>
        <v>0</v>
      </c>
      <c r="P21" s="241"/>
      <c r="Q21" s="230" t="s">
        <v>33</v>
      </c>
      <c r="R21" s="235" t="s">
        <v>59</v>
      </c>
      <c r="S21" s="243"/>
      <c r="T21" s="244"/>
      <c r="U21" s="244"/>
      <c r="V21" s="245">
        <v>1</v>
      </c>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c r="BT21" s="246"/>
      <c r="BU21" s="246"/>
      <c r="BV21" s="246"/>
    </row>
    <row r="22" spans="1:74" s="218" customFormat="1" ht="72.75" hidden="1" customHeight="1" x14ac:dyDescent="0.3">
      <c r="B22" s="200">
        <v>13</v>
      </c>
      <c r="C22" s="201" t="s">
        <v>55</v>
      </c>
      <c r="D22" s="202" t="s">
        <v>56</v>
      </c>
      <c r="E22" s="203">
        <v>93.4</v>
      </c>
      <c r="F22" s="205" t="s">
        <v>60</v>
      </c>
      <c r="G22" s="219" t="s">
        <v>61</v>
      </c>
      <c r="H22" s="206">
        <v>1</v>
      </c>
      <c r="I22" s="206" t="s">
        <v>32</v>
      </c>
      <c r="J22" s="207"/>
      <c r="K22" s="209"/>
      <c r="L22" s="209"/>
      <c r="M22" s="210"/>
      <c r="N22" s="211"/>
      <c r="O22" s="212">
        <f t="shared" si="0"/>
        <v>0</v>
      </c>
      <c r="P22" s="213"/>
      <c r="Q22" s="202" t="s">
        <v>33</v>
      </c>
      <c r="R22" s="206" t="s">
        <v>59</v>
      </c>
      <c r="S22" s="215"/>
      <c r="T22" s="216"/>
      <c r="U22" s="216">
        <v>1</v>
      </c>
      <c r="V22" s="217"/>
    </row>
    <row r="23" spans="1:74" s="218" customFormat="1" ht="72.75" hidden="1" customHeight="1" x14ac:dyDescent="0.3">
      <c r="B23" s="200">
        <v>14</v>
      </c>
      <c r="C23" s="201" t="s">
        <v>55</v>
      </c>
      <c r="D23" s="202" t="s">
        <v>56</v>
      </c>
      <c r="E23" s="203">
        <v>93.4</v>
      </c>
      <c r="F23" s="205" t="s">
        <v>62</v>
      </c>
      <c r="G23" s="219" t="s">
        <v>63</v>
      </c>
      <c r="H23" s="206">
        <v>4</v>
      </c>
      <c r="I23" s="206" t="s">
        <v>32</v>
      </c>
      <c r="J23" s="207">
        <v>1</v>
      </c>
      <c r="K23" s="209">
        <v>1</v>
      </c>
      <c r="L23" s="209"/>
      <c r="M23" s="210"/>
      <c r="N23" s="211"/>
      <c r="O23" s="212">
        <f t="shared" si="0"/>
        <v>0.5</v>
      </c>
      <c r="P23" s="213" t="s">
        <v>728</v>
      </c>
      <c r="Q23" s="202" t="s">
        <v>33</v>
      </c>
      <c r="R23" s="206" t="s">
        <v>59</v>
      </c>
      <c r="S23" s="215">
        <v>1</v>
      </c>
      <c r="T23" s="216">
        <v>1</v>
      </c>
      <c r="U23" s="216">
        <v>1</v>
      </c>
      <c r="V23" s="217">
        <v>1</v>
      </c>
    </row>
    <row r="24" spans="1:74" s="246" customFormat="1" ht="77.25" hidden="1" customHeight="1" x14ac:dyDescent="0.3">
      <c r="B24" s="228">
        <v>15</v>
      </c>
      <c r="C24" s="229" t="s">
        <v>64</v>
      </c>
      <c r="D24" s="230" t="s">
        <v>65</v>
      </c>
      <c r="E24" s="231">
        <v>50.2</v>
      </c>
      <c r="F24" s="232" t="s">
        <v>66</v>
      </c>
      <c r="G24" s="233" t="s">
        <v>67</v>
      </c>
      <c r="H24" s="234">
        <v>1</v>
      </c>
      <c r="I24" s="235" t="s">
        <v>32</v>
      </c>
      <c r="J24" s="250"/>
      <c r="K24" s="237"/>
      <c r="L24" s="237"/>
      <c r="M24" s="238"/>
      <c r="N24" s="239"/>
      <c r="O24" s="240">
        <f t="shared" si="0"/>
        <v>0</v>
      </c>
      <c r="P24" s="241"/>
      <c r="Q24" s="230" t="s">
        <v>33</v>
      </c>
      <c r="R24" s="242" t="s">
        <v>34</v>
      </c>
      <c r="S24" s="243"/>
      <c r="T24" s="244"/>
      <c r="U24" s="244"/>
      <c r="V24" s="245">
        <v>1</v>
      </c>
    </row>
    <row r="25" spans="1:74" s="167" customFormat="1" ht="48.75" hidden="1" customHeight="1" x14ac:dyDescent="0.3">
      <c r="B25" s="149">
        <v>16</v>
      </c>
      <c r="C25" s="150" t="s">
        <v>64</v>
      </c>
      <c r="D25" s="151" t="s">
        <v>65</v>
      </c>
      <c r="E25" s="152">
        <v>50.2</v>
      </c>
      <c r="F25" s="172" t="s">
        <v>68</v>
      </c>
      <c r="G25" s="154" t="s">
        <v>69</v>
      </c>
      <c r="H25" s="173">
        <v>1</v>
      </c>
      <c r="I25" s="155" t="s">
        <v>32</v>
      </c>
      <c r="J25" s="156"/>
      <c r="K25" s="174">
        <v>1</v>
      </c>
      <c r="L25" s="174"/>
      <c r="M25" s="175"/>
      <c r="N25" s="176"/>
      <c r="O25" s="161">
        <f t="shared" si="0"/>
        <v>1</v>
      </c>
      <c r="P25" s="162" t="s">
        <v>739</v>
      </c>
      <c r="Q25" s="151" t="s">
        <v>33</v>
      </c>
      <c r="R25" s="163" t="s">
        <v>34</v>
      </c>
      <c r="S25" s="171"/>
      <c r="T25" s="165">
        <v>1</v>
      </c>
      <c r="U25" s="165"/>
      <c r="V25" s="166"/>
    </row>
    <row r="26" spans="1:74" s="167" customFormat="1" ht="57.75" hidden="1" customHeight="1" x14ac:dyDescent="0.3">
      <c r="B26" s="149">
        <v>17</v>
      </c>
      <c r="C26" s="150" t="s">
        <v>64</v>
      </c>
      <c r="D26" s="151" t="s">
        <v>65</v>
      </c>
      <c r="E26" s="152">
        <v>50.2</v>
      </c>
      <c r="F26" s="172" t="s">
        <v>70</v>
      </c>
      <c r="G26" s="154" t="s">
        <v>71</v>
      </c>
      <c r="H26" s="173">
        <v>1</v>
      </c>
      <c r="I26" s="155" t="s">
        <v>72</v>
      </c>
      <c r="J26" s="156">
        <v>1</v>
      </c>
      <c r="K26" s="174">
        <v>1</v>
      </c>
      <c r="L26" s="174"/>
      <c r="M26" s="175"/>
      <c r="N26" s="176"/>
      <c r="O26" s="161">
        <f>+AVERAGE(J26:M26)/H26</f>
        <v>1</v>
      </c>
      <c r="P26" s="162" t="s">
        <v>740</v>
      </c>
      <c r="Q26" s="151" t="s">
        <v>33</v>
      </c>
      <c r="R26" s="163" t="s">
        <v>34</v>
      </c>
      <c r="S26" s="171">
        <v>1</v>
      </c>
      <c r="T26" s="165">
        <v>1</v>
      </c>
      <c r="U26" s="165">
        <v>1</v>
      </c>
      <c r="V26" s="166">
        <v>1</v>
      </c>
    </row>
    <row r="27" spans="1:74" s="246" customFormat="1" ht="54" hidden="1" x14ac:dyDescent="0.3">
      <c r="B27" s="228">
        <v>18</v>
      </c>
      <c r="C27" s="229" t="s">
        <v>64</v>
      </c>
      <c r="D27" s="230" t="s">
        <v>65</v>
      </c>
      <c r="E27" s="231">
        <v>50.2</v>
      </c>
      <c r="F27" s="232" t="s">
        <v>73</v>
      </c>
      <c r="G27" s="233" t="s">
        <v>74</v>
      </c>
      <c r="H27" s="234">
        <v>1</v>
      </c>
      <c r="I27" s="235" t="s">
        <v>72</v>
      </c>
      <c r="J27" s="250"/>
      <c r="K27" s="237"/>
      <c r="L27" s="306"/>
      <c r="M27" s="238"/>
      <c r="N27" s="239"/>
      <c r="O27" s="240">
        <f t="shared" si="0"/>
        <v>0</v>
      </c>
      <c r="P27" s="307"/>
      <c r="Q27" s="230" t="s">
        <v>33</v>
      </c>
      <c r="R27" s="242" t="s">
        <v>34</v>
      </c>
      <c r="S27" s="243"/>
      <c r="T27" s="244"/>
      <c r="U27" s="244"/>
      <c r="V27" s="245">
        <v>1</v>
      </c>
    </row>
    <row r="28" spans="1:74" s="167" customFormat="1" ht="54" hidden="1" x14ac:dyDescent="0.3">
      <c r="B28" s="149">
        <v>19</v>
      </c>
      <c r="C28" s="150" t="s">
        <v>64</v>
      </c>
      <c r="D28" s="151" t="s">
        <v>65</v>
      </c>
      <c r="E28" s="152">
        <v>50.2</v>
      </c>
      <c r="F28" s="172" t="s">
        <v>75</v>
      </c>
      <c r="G28" s="168" t="s">
        <v>76</v>
      </c>
      <c r="H28" s="173">
        <v>1</v>
      </c>
      <c r="I28" s="155" t="s">
        <v>72</v>
      </c>
      <c r="J28" s="156"/>
      <c r="K28" s="174">
        <v>1</v>
      </c>
      <c r="L28" s="177"/>
      <c r="M28" s="175"/>
      <c r="N28" s="176"/>
      <c r="O28" s="161">
        <f t="shared" si="0"/>
        <v>1</v>
      </c>
      <c r="P28" s="162" t="s">
        <v>741</v>
      </c>
      <c r="Q28" s="151" t="s">
        <v>33</v>
      </c>
      <c r="R28" s="163" t="s">
        <v>34</v>
      </c>
      <c r="S28" s="171"/>
      <c r="T28" s="165">
        <v>1</v>
      </c>
      <c r="U28" s="165">
        <v>1</v>
      </c>
      <c r="V28" s="166">
        <v>1</v>
      </c>
    </row>
    <row r="29" spans="1:74" s="218" customFormat="1" ht="72" hidden="1" x14ac:dyDescent="0.3">
      <c r="B29" s="200">
        <v>20</v>
      </c>
      <c r="C29" s="201" t="s">
        <v>64</v>
      </c>
      <c r="D29" s="202" t="s">
        <v>65</v>
      </c>
      <c r="E29" s="203">
        <v>50.2</v>
      </c>
      <c r="F29" s="204" t="s">
        <v>77</v>
      </c>
      <c r="G29" s="219" t="s">
        <v>78</v>
      </c>
      <c r="H29" s="220">
        <v>1</v>
      </c>
      <c r="I29" s="206" t="s">
        <v>72</v>
      </c>
      <c r="J29" s="207"/>
      <c r="K29" s="221"/>
      <c r="L29" s="221"/>
      <c r="M29" s="222"/>
      <c r="N29" s="223"/>
      <c r="O29" s="212">
        <f t="shared" si="0"/>
        <v>0</v>
      </c>
      <c r="P29" s="213"/>
      <c r="Q29" s="202" t="s">
        <v>33</v>
      </c>
      <c r="R29" s="214" t="s">
        <v>34</v>
      </c>
      <c r="S29" s="215"/>
      <c r="T29" s="216"/>
      <c r="U29" s="216">
        <v>1</v>
      </c>
      <c r="V29" s="217">
        <v>1</v>
      </c>
    </row>
    <row r="30" spans="1:74" s="218" customFormat="1" ht="54" hidden="1" x14ac:dyDescent="0.3">
      <c r="B30" s="200">
        <v>21</v>
      </c>
      <c r="C30" s="201" t="s">
        <v>64</v>
      </c>
      <c r="D30" s="202" t="s">
        <v>65</v>
      </c>
      <c r="E30" s="203">
        <v>50.2</v>
      </c>
      <c r="F30" s="204" t="s">
        <v>79</v>
      </c>
      <c r="G30" s="205" t="s">
        <v>80</v>
      </c>
      <c r="H30" s="220">
        <v>1</v>
      </c>
      <c r="I30" s="206" t="s">
        <v>72</v>
      </c>
      <c r="J30" s="207"/>
      <c r="K30" s="224"/>
      <c r="L30" s="225"/>
      <c r="M30" s="226"/>
      <c r="N30" s="227"/>
      <c r="O30" s="212">
        <f t="shared" si="0"/>
        <v>0</v>
      </c>
      <c r="P30" s="213"/>
      <c r="Q30" s="202" t="s">
        <v>33</v>
      </c>
      <c r="R30" s="214" t="s">
        <v>34</v>
      </c>
      <c r="S30" s="215"/>
      <c r="T30" s="216"/>
      <c r="U30" s="216">
        <v>1</v>
      </c>
      <c r="V30" s="217">
        <v>1</v>
      </c>
    </row>
    <row r="31" spans="1:74" s="246" customFormat="1" ht="72" hidden="1" x14ac:dyDescent="0.3">
      <c r="B31" s="228">
        <v>22</v>
      </c>
      <c r="C31" s="229" t="s">
        <v>64</v>
      </c>
      <c r="D31" s="230" t="s">
        <v>65</v>
      </c>
      <c r="E31" s="231">
        <v>50.2</v>
      </c>
      <c r="F31" s="249" t="s">
        <v>81</v>
      </c>
      <c r="G31" s="233" t="s">
        <v>82</v>
      </c>
      <c r="H31" s="234">
        <v>1</v>
      </c>
      <c r="I31" s="235" t="s">
        <v>32</v>
      </c>
      <c r="J31" s="250"/>
      <c r="K31" s="237"/>
      <c r="L31" s="308"/>
      <c r="M31" s="238"/>
      <c r="N31" s="239"/>
      <c r="O31" s="240">
        <f t="shared" si="0"/>
        <v>0</v>
      </c>
      <c r="P31" s="241"/>
      <c r="Q31" s="230" t="s">
        <v>33</v>
      </c>
      <c r="R31" s="242" t="s">
        <v>34</v>
      </c>
      <c r="S31" s="243"/>
      <c r="T31" s="244"/>
      <c r="U31" s="244"/>
      <c r="V31" s="245">
        <v>1</v>
      </c>
    </row>
    <row r="32" spans="1:74" s="246" customFormat="1" ht="54" hidden="1" x14ac:dyDescent="0.3">
      <c r="B32" s="228">
        <v>23</v>
      </c>
      <c r="C32" s="229" t="s">
        <v>64</v>
      </c>
      <c r="D32" s="230" t="s">
        <v>65</v>
      </c>
      <c r="E32" s="231">
        <v>50.2</v>
      </c>
      <c r="F32" s="249" t="s">
        <v>83</v>
      </c>
      <c r="G32" s="233" t="s">
        <v>84</v>
      </c>
      <c r="H32" s="234">
        <v>1</v>
      </c>
      <c r="I32" s="235" t="s">
        <v>32</v>
      </c>
      <c r="J32" s="268"/>
      <c r="K32" s="309"/>
      <c r="L32" s="310"/>
      <c r="M32" s="311"/>
      <c r="N32" s="312"/>
      <c r="O32" s="240">
        <f t="shared" si="0"/>
        <v>0</v>
      </c>
      <c r="P32" s="241"/>
      <c r="Q32" s="230" t="s">
        <v>33</v>
      </c>
      <c r="R32" s="242" t="s">
        <v>34</v>
      </c>
      <c r="S32" s="243"/>
      <c r="T32" s="244"/>
      <c r="U32" s="244"/>
      <c r="V32" s="245">
        <v>1</v>
      </c>
    </row>
    <row r="33" spans="2:74" s="167" customFormat="1" ht="85.5" hidden="1" customHeight="1" x14ac:dyDescent="0.3">
      <c r="B33" s="149">
        <v>24</v>
      </c>
      <c r="C33" s="150" t="s">
        <v>64</v>
      </c>
      <c r="D33" s="151" t="s">
        <v>65</v>
      </c>
      <c r="E33" s="152">
        <v>50.2</v>
      </c>
      <c r="F33" s="153" t="s">
        <v>85</v>
      </c>
      <c r="G33" s="168" t="s">
        <v>86</v>
      </c>
      <c r="H33" s="173">
        <v>1</v>
      </c>
      <c r="I33" s="155" t="s">
        <v>32</v>
      </c>
      <c r="J33" s="178"/>
      <c r="K33" s="179">
        <v>1</v>
      </c>
      <c r="L33" s="179"/>
      <c r="M33" s="180"/>
      <c r="N33" s="181"/>
      <c r="O33" s="161">
        <f t="shared" si="0"/>
        <v>1</v>
      </c>
      <c r="P33" s="162" t="s">
        <v>743</v>
      </c>
      <c r="Q33" s="151" t="s">
        <v>33</v>
      </c>
      <c r="R33" s="163" t="s">
        <v>34</v>
      </c>
      <c r="S33" s="182"/>
      <c r="T33" s="183">
        <v>1</v>
      </c>
      <c r="U33" s="183"/>
      <c r="V33" s="184"/>
    </row>
    <row r="34" spans="2:74" s="167" customFormat="1" ht="51" hidden="1" customHeight="1" x14ac:dyDescent="0.3">
      <c r="B34" s="149">
        <v>25</v>
      </c>
      <c r="C34" s="150" t="s">
        <v>64</v>
      </c>
      <c r="D34" s="151" t="s">
        <v>65</v>
      </c>
      <c r="E34" s="152">
        <v>50.2</v>
      </c>
      <c r="F34" s="153" t="s">
        <v>87</v>
      </c>
      <c r="G34" s="168" t="s">
        <v>88</v>
      </c>
      <c r="H34" s="173">
        <v>1</v>
      </c>
      <c r="I34" s="155" t="s">
        <v>32</v>
      </c>
      <c r="J34" s="178"/>
      <c r="K34" s="179">
        <v>1</v>
      </c>
      <c r="L34" s="179"/>
      <c r="M34" s="180"/>
      <c r="N34" s="181"/>
      <c r="O34" s="161">
        <f t="shared" si="0"/>
        <v>1</v>
      </c>
      <c r="P34" s="162" t="s">
        <v>742</v>
      </c>
      <c r="Q34" s="151" t="s">
        <v>33</v>
      </c>
      <c r="R34" s="163" t="s">
        <v>34</v>
      </c>
      <c r="S34" s="171"/>
      <c r="T34" s="165">
        <v>1</v>
      </c>
      <c r="U34" s="165"/>
      <c r="V34" s="166"/>
    </row>
    <row r="35" spans="2:74" s="167" customFormat="1" ht="48.75" hidden="1" customHeight="1" x14ac:dyDescent="0.3">
      <c r="B35" s="149">
        <v>26</v>
      </c>
      <c r="C35" s="150" t="s">
        <v>64</v>
      </c>
      <c r="D35" s="151" t="s">
        <v>65</v>
      </c>
      <c r="E35" s="152">
        <v>50.2</v>
      </c>
      <c r="F35" s="153" t="s">
        <v>89</v>
      </c>
      <c r="G35" s="168" t="s">
        <v>90</v>
      </c>
      <c r="H35" s="173">
        <v>1</v>
      </c>
      <c r="I35" s="155" t="s">
        <v>32</v>
      </c>
      <c r="J35" s="185"/>
      <c r="K35" s="174">
        <v>1</v>
      </c>
      <c r="L35" s="174"/>
      <c r="M35" s="186"/>
      <c r="N35" s="187"/>
      <c r="O35" s="161">
        <f t="shared" si="0"/>
        <v>1</v>
      </c>
      <c r="P35" s="162" t="s">
        <v>744</v>
      </c>
      <c r="Q35" s="151" t="s">
        <v>33</v>
      </c>
      <c r="R35" s="163" t="s">
        <v>34</v>
      </c>
      <c r="S35" s="171"/>
      <c r="T35" s="165">
        <v>1</v>
      </c>
      <c r="U35" s="165"/>
      <c r="V35" s="166"/>
    </row>
    <row r="36" spans="2:74" s="218" customFormat="1" ht="59.25" hidden="1" customHeight="1" x14ac:dyDescent="0.3">
      <c r="B36" s="200">
        <v>27</v>
      </c>
      <c r="C36" s="201" t="s">
        <v>64</v>
      </c>
      <c r="D36" s="202" t="s">
        <v>65</v>
      </c>
      <c r="E36" s="203">
        <v>50.2</v>
      </c>
      <c r="F36" s="204" t="s">
        <v>91</v>
      </c>
      <c r="G36" s="205" t="s">
        <v>92</v>
      </c>
      <c r="H36" s="220">
        <v>3</v>
      </c>
      <c r="I36" s="206" t="s">
        <v>32</v>
      </c>
      <c r="J36" s="305"/>
      <c r="K36" s="221">
        <v>1</v>
      </c>
      <c r="L36" s="221"/>
      <c r="M36" s="222"/>
      <c r="N36" s="223"/>
      <c r="O36" s="212">
        <f t="shared" si="0"/>
        <v>0.33333333333333331</v>
      </c>
      <c r="P36" s="213" t="s">
        <v>756</v>
      </c>
      <c r="Q36" s="202" t="s">
        <v>33</v>
      </c>
      <c r="R36" s="214" t="s">
        <v>34</v>
      </c>
      <c r="S36" s="215"/>
      <c r="T36" s="216">
        <v>1</v>
      </c>
      <c r="U36" s="216">
        <v>1</v>
      </c>
      <c r="V36" s="217">
        <v>1</v>
      </c>
    </row>
    <row r="37" spans="2:74" s="167" customFormat="1" ht="69.75" hidden="1" customHeight="1" x14ac:dyDescent="0.3">
      <c r="B37" s="149">
        <v>28</v>
      </c>
      <c r="C37" s="150" t="s">
        <v>64</v>
      </c>
      <c r="D37" s="151" t="s">
        <v>93</v>
      </c>
      <c r="E37" s="152">
        <v>42.6</v>
      </c>
      <c r="F37" s="153" t="s">
        <v>81</v>
      </c>
      <c r="G37" s="168" t="s">
        <v>82</v>
      </c>
      <c r="H37" s="173">
        <v>1</v>
      </c>
      <c r="I37" s="155" t="s">
        <v>32</v>
      </c>
      <c r="J37" s="185"/>
      <c r="K37" s="174">
        <v>1</v>
      </c>
      <c r="L37" s="174"/>
      <c r="M37" s="175"/>
      <c r="N37" s="176"/>
      <c r="O37" s="161">
        <f t="shared" si="0"/>
        <v>1</v>
      </c>
      <c r="P37" s="162" t="s">
        <v>745</v>
      </c>
      <c r="Q37" s="151" t="s">
        <v>33</v>
      </c>
      <c r="R37" s="163" t="s">
        <v>34</v>
      </c>
      <c r="S37" s="171"/>
      <c r="T37" s="165">
        <v>1</v>
      </c>
      <c r="U37" s="165"/>
      <c r="V37" s="166"/>
    </row>
    <row r="38" spans="2:74" s="246" customFormat="1" ht="66.75" hidden="1" customHeight="1" x14ac:dyDescent="0.3">
      <c r="B38" s="228">
        <v>29</v>
      </c>
      <c r="C38" s="229" t="s">
        <v>64</v>
      </c>
      <c r="D38" s="230" t="s">
        <v>93</v>
      </c>
      <c r="E38" s="231">
        <v>42.6</v>
      </c>
      <c r="F38" s="232" t="s">
        <v>94</v>
      </c>
      <c r="G38" s="233" t="s">
        <v>95</v>
      </c>
      <c r="H38" s="234">
        <v>1</v>
      </c>
      <c r="I38" s="235" t="s">
        <v>32</v>
      </c>
      <c r="J38" s="236"/>
      <c r="K38" s="237"/>
      <c r="L38" s="237"/>
      <c r="M38" s="238"/>
      <c r="N38" s="239"/>
      <c r="O38" s="240">
        <f t="shared" si="0"/>
        <v>0</v>
      </c>
      <c r="P38" s="241"/>
      <c r="Q38" s="230" t="s">
        <v>33</v>
      </c>
      <c r="R38" s="242" t="s">
        <v>34</v>
      </c>
      <c r="S38" s="243"/>
      <c r="T38" s="244"/>
      <c r="U38" s="244"/>
      <c r="V38" s="245">
        <v>1</v>
      </c>
    </row>
    <row r="39" spans="2:74" s="246" customFormat="1" ht="54" hidden="1" x14ac:dyDescent="0.3">
      <c r="B39" s="228">
        <v>30</v>
      </c>
      <c r="C39" s="229" t="s">
        <v>64</v>
      </c>
      <c r="D39" s="230" t="s">
        <v>93</v>
      </c>
      <c r="E39" s="231">
        <v>42.6</v>
      </c>
      <c r="F39" s="232" t="s">
        <v>96</v>
      </c>
      <c r="G39" s="233" t="s">
        <v>97</v>
      </c>
      <c r="H39" s="234">
        <v>1</v>
      </c>
      <c r="I39" s="235" t="s">
        <v>32</v>
      </c>
      <c r="J39" s="236"/>
      <c r="K39" s="237"/>
      <c r="L39" s="237"/>
      <c r="M39" s="238"/>
      <c r="N39" s="239"/>
      <c r="O39" s="240">
        <f t="shared" si="0"/>
        <v>0</v>
      </c>
      <c r="P39" s="241"/>
      <c r="Q39" s="230" t="s">
        <v>33</v>
      </c>
      <c r="R39" s="242" t="s">
        <v>34</v>
      </c>
      <c r="S39" s="243"/>
      <c r="T39" s="244"/>
      <c r="U39" s="244"/>
      <c r="V39" s="245">
        <v>1</v>
      </c>
    </row>
    <row r="40" spans="2:74" s="246" customFormat="1" ht="71.25" hidden="1" customHeight="1" x14ac:dyDescent="0.3">
      <c r="B40" s="228">
        <v>31</v>
      </c>
      <c r="C40" s="229" t="s">
        <v>64</v>
      </c>
      <c r="D40" s="230" t="s">
        <v>93</v>
      </c>
      <c r="E40" s="231">
        <v>42.6</v>
      </c>
      <c r="F40" s="232" t="s">
        <v>98</v>
      </c>
      <c r="G40" s="233" t="s">
        <v>99</v>
      </c>
      <c r="H40" s="234">
        <v>1</v>
      </c>
      <c r="I40" s="235" t="s">
        <v>32</v>
      </c>
      <c r="J40" s="236"/>
      <c r="K40" s="237"/>
      <c r="L40" s="237"/>
      <c r="M40" s="238"/>
      <c r="N40" s="239"/>
      <c r="O40" s="240">
        <f t="shared" si="0"/>
        <v>0</v>
      </c>
      <c r="P40" s="241"/>
      <c r="Q40" s="230" t="s">
        <v>33</v>
      </c>
      <c r="R40" s="242" t="s">
        <v>34</v>
      </c>
      <c r="S40" s="243"/>
      <c r="T40" s="244"/>
      <c r="U40" s="244"/>
      <c r="V40" s="245">
        <v>1</v>
      </c>
    </row>
    <row r="41" spans="2:74" s="246" customFormat="1" ht="54" hidden="1" x14ac:dyDescent="0.3">
      <c r="B41" s="228">
        <v>32</v>
      </c>
      <c r="C41" s="229" t="s">
        <v>64</v>
      </c>
      <c r="D41" s="230" t="s">
        <v>93</v>
      </c>
      <c r="E41" s="231">
        <v>42.6</v>
      </c>
      <c r="F41" s="232" t="s">
        <v>100</v>
      </c>
      <c r="G41" s="233" t="s">
        <v>101</v>
      </c>
      <c r="H41" s="234">
        <v>1</v>
      </c>
      <c r="I41" s="235" t="s">
        <v>32</v>
      </c>
      <c r="J41" s="236"/>
      <c r="K41" s="237"/>
      <c r="L41" s="237"/>
      <c r="M41" s="238"/>
      <c r="N41" s="239"/>
      <c r="O41" s="240">
        <f t="shared" si="0"/>
        <v>0</v>
      </c>
      <c r="P41" s="241"/>
      <c r="Q41" s="230" t="s">
        <v>33</v>
      </c>
      <c r="R41" s="242" t="s">
        <v>34</v>
      </c>
      <c r="S41" s="243"/>
      <c r="T41" s="244"/>
      <c r="U41" s="244"/>
      <c r="V41" s="245">
        <v>1</v>
      </c>
    </row>
    <row r="42" spans="2:74" s="246" customFormat="1" ht="47.25" hidden="1" customHeight="1" x14ac:dyDescent="0.3">
      <c r="B42" s="228">
        <v>33</v>
      </c>
      <c r="C42" s="229" t="s">
        <v>64</v>
      </c>
      <c r="D42" s="230" t="s">
        <v>93</v>
      </c>
      <c r="E42" s="231">
        <v>42.6</v>
      </c>
      <c r="F42" s="232" t="s">
        <v>102</v>
      </c>
      <c r="G42" s="233" t="s">
        <v>103</v>
      </c>
      <c r="H42" s="234">
        <v>1</v>
      </c>
      <c r="I42" s="235" t="s">
        <v>32</v>
      </c>
      <c r="J42" s="236"/>
      <c r="K42" s="237"/>
      <c r="L42" s="237"/>
      <c r="M42" s="238"/>
      <c r="N42" s="239"/>
      <c r="O42" s="240">
        <f t="shared" si="0"/>
        <v>0</v>
      </c>
      <c r="P42" s="241"/>
      <c r="Q42" s="230" t="s">
        <v>33</v>
      </c>
      <c r="R42" s="242" t="s">
        <v>34</v>
      </c>
      <c r="S42" s="243"/>
      <c r="T42" s="244"/>
      <c r="U42" s="244"/>
      <c r="V42" s="245">
        <v>1</v>
      </c>
    </row>
    <row r="43" spans="2:74" s="247" customFormat="1" ht="72.75" hidden="1" thickBot="1" x14ac:dyDescent="0.35">
      <c r="B43" s="228">
        <v>34</v>
      </c>
      <c r="C43" s="229" t="s">
        <v>64</v>
      </c>
      <c r="D43" s="230" t="s">
        <v>93</v>
      </c>
      <c r="E43" s="231">
        <v>42.6</v>
      </c>
      <c r="F43" s="232" t="s">
        <v>104</v>
      </c>
      <c r="G43" s="233" t="s">
        <v>105</v>
      </c>
      <c r="H43" s="234">
        <v>1</v>
      </c>
      <c r="I43" s="235" t="s">
        <v>32</v>
      </c>
      <c r="J43" s="236"/>
      <c r="K43" s="237"/>
      <c r="L43" s="237"/>
      <c r="M43" s="238"/>
      <c r="N43" s="239"/>
      <c r="O43" s="240">
        <f t="shared" si="0"/>
        <v>0</v>
      </c>
      <c r="P43" s="241"/>
      <c r="Q43" s="230" t="s">
        <v>33</v>
      </c>
      <c r="R43" s="242" t="s">
        <v>34</v>
      </c>
      <c r="S43" s="243"/>
      <c r="T43" s="244"/>
      <c r="U43" s="244"/>
      <c r="V43" s="245">
        <v>1</v>
      </c>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6"/>
      <c r="BR43" s="246"/>
      <c r="BS43" s="246"/>
      <c r="BT43" s="246"/>
      <c r="BU43" s="246"/>
      <c r="BV43" s="246"/>
    </row>
    <row r="44" spans="2:74" s="246" customFormat="1" ht="54" hidden="1" x14ac:dyDescent="0.3">
      <c r="B44" s="228">
        <v>35</v>
      </c>
      <c r="C44" s="229" t="s">
        <v>64</v>
      </c>
      <c r="D44" s="230" t="s">
        <v>106</v>
      </c>
      <c r="E44" s="231">
        <v>51.4</v>
      </c>
      <c r="F44" s="248" t="s">
        <v>107</v>
      </c>
      <c r="G44" s="233" t="s">
        <v>108</v>
      </c>
      <c r="H44" s="234">
        <v>1</v>
      </c>
      <c r="I44" s="235" t="s">
        <v>32</v>
      </c>
      <c r="J44" s="236"/>
      <c r="K44" s="237"/>
      <c r="L44" s="237"/>
      <c r="M44" s="238"/>
      <c r="N44" s="239"/>
      <c r="O44" s="240">
        <f t="shared" si="0"/>
        <v>0</v>
      </c>
      <c r="P44" s="241"/>
      <c r="Q44" s="230" t="s">
        <v>33</v>
      </c>
      <c r="R44" s="242" t="s">
        <v>109</v>
      </c>
      <c r="S44" s="243"/>
      <c r="T44" s="244"/>
      <c r="U44" s="244"/>
      <c r="V44" s="245">
        <v>1</v>
      </c>
    </row>
    <row r="45" spans="2:74" s="246" customFormat="1" ht="36" hidden="1" customHeight="1" x14ac:dyDescent="0.3">
      <c r="B45" s="228">
        <v>36</v>
      </c>
      <c r="C45" s="229" t="s">
        <v>64</v>
      </c>
      <c r="D45" s="230" t="s">
        <v>110</v>
      </c>
      <c r="E45" s="231">
        <v>51.4</v>
      </c>
      <c r="F45" s="232" t="s">
        <v>111</v>
      </c>
      <c r="G45" s="233" t="s">
        <v>112</v>
      </c>
      <c r="H45" s="234">
        <v>1</v>
      </c>
      <c r="I45" s="235" t="s">
        <v>32</v>
      </c>
      <c r="J45" s="236"/>
      <c r="K45" s="237"/>
      <c r="L45" s="237"/>
      <c r="M45" s="238"/>
      <c r="N45" s="239"/>
      <c r="O45" s="240">
        <f t="shared" si="0"/>
        <v>0</v>
      </c>
      <c r="P45" s="241"/>
      <c r="Q45" s="230" t="s">
        <v>33</v>
      </c>
      <c r="R45" s="242" t="s">
        <v>109</v>
      </c>
      <c r="S45" s="243"/>
      <c r="T45" s="244"/>
      <c r="U45" s="244"/>
      <c r="V45" s="245">
        <v>1</v>
      </c>
    </row>
    <row r="46" spans="2:74" s="167" customFormat="1" ht="54" hidden="1" x14ac:dyDescent="0.3">
      <c r="B46" s="149">
        <v>37</v>
      </c>
      <c r="C46" s="150" t="s">
        <v>64</v>
      </c>
      <c r="D46" s="151" t="s">
        <v>110</v>
      </c>
      <c r="E46" s="152">
        <v>51.4</v>
      </c>
      <c r="F46" s="188" t="s">
        <v>113</v>
      </c>
      <c r="G46" s="168" t="s">
        <v>114</v>
      </c>
      <c r="H46" s="173">
        <v>1</v>
      </c>
      <c r="I46" s="155" t="s">
        <v>32</v>
      </c>
      <c r="J46" s="185"/>
      <c r="K46" s="174">
        <v>1</v>
      </c>
      <c r="L46" s="174"/>
      <c r="M46" s="175"/>
      <c r="N46" s="176"/>
      <c r="O46" s="161">
        <f t="shared" si="0"/>
        <v>1</v>
      </c>
      <c r="P46" s="162" t="s">
        <v>746</v>
      </c>
      <c r="Q46" s="151" t="s">
        <v>33</v>
      </c>
      <c r="R46" s="163" t="s">
        <v>109</v>
      </c>
      <c r="S46" s="171"/>
      <c r="T46" s="165">
        <v>1</v>
      </c>
      <c r="U46" s="165"/>
      <c r="V46" s="166"/>
    </row>
    <row r="47" spans="2:74" s="246" customFormat="1" ht="66.75" hidden="1" customHeight="1" x14ac:dyDescent="0.3">
      <c r="B47" s="228">
        <v>38</v>
      </c>
      <c r="C47" s="229" t="s">
        <v>64</v>
      </c>
      <c r="D47" s="230" t="s">
        <v>115</v>
      </c>
      <c r="E47" s="231">
        <v>75.7</v>
      </c>
      <c r="F47" s="249" t="s">
        <v>116</v>
      </c>
      <c r="G47" s="248" t="s">
        <v>117</v>
      </c>
      <c r="H47" s="235">
        <v>1</v>
      </c>
      <c r="I47" s="235" t="s">
        <v>32</v>
      </c>
      <c r="J47" s="250"/>
      <c r="K47" s="251"/>
      <c r="L47" s="252"/>
      <c r="M47" s="253"/>
      <c r="N47" s="254"/>
      <c r="O47" s="240">
        <f t="shared" si="0"/>
        <v>0</v>
      </c>
      <c r="P47" s="241"/>
      <c r="Q47" s="230" t="s">
        <v>33</v>
      </c>
      <c r="R47" s="242" t="s">
        <v>109</v>
      </c>
      <c r="S47" s="243"/>
      <c r="T47" s="244"/>
      <c r="U47" s="244"/>
      <c r="V47" s="245">
        <v>1</v>
      </c>
    </row>
    <row r="48" spans="2:74" s="167" customFormat="1" ht="66.75" hidden="1" customHeight="1" x14ac:dyDescent="0.3">
      <c r="B48" s="149">
        <v>39</v>
      </c>
      <c r="C48" s="150" t="s">
        <v>64</v>
      </c>
      <c r="D48" s="151" t="s">
        <v>115</v>
      </c>
      <c r="E48" s="152">
        <v>75.7</v>
      </c>
      <c r="F48" s="153" t="s">
        <v>118</v>
      </c>
      <c r="G48" s="154" t="s">
        <v>119</v>
      </c>
      <c r="H48" s="155">
        <v>1</v>
      </c>
      <c r="I48" s="155" t="s">
        <v>32</v>
      </c>
      <c r="J48" s="156">
        <v>1</v>
      </c>
      <c r="K48" s="157"/>
      <c r="L48" s="158"/>
      <c r="M48" s="159"/>
      <c r="N48" s="160"/>
      <c r="O48" s="161">
        <f t="shared" si="0"/>
        <v>1</v>
      </c>
      <c r="P48" s="162" t="s">
        <v>747</v>
      </c>
      <c r="Q48" s="151" t="s">
        <v>33</v>
      </c>
      <c r="R48" s="163" t="s">
        <v>34</v>
      </c>
      <c r="S48" s="171">
        <v>1</v>
      </c>
      <c r="T48" s="165"/>
      <c r="U48" s="165"/>
      <c r="V48" s="166"/>
    </row>
    <row r="49" spans="1:74" s="246" customFormat="1" ht="62.45" hidden="1" customHeight="1" x14ac:dyDescent="0.3">
      <c r="B49" s="228">
        <v>40</v>
      </c>
      <c r="C49" s="229" t="s">
        <v>64</v>
      </c>
      <c r="D49" s="230" t="s">
        <v>115</v>
      </c>
      <c r="E49" s="231">
        <v>75.7</v>
      </c>
      <c r="F49" s="249" t="s">
        <v>120</v>
      </c>
      <c r="G49" s="248" t="s">
        <v>121</v>
      </c>
      <c r="H49" s="235">
        <v>1</v>
      </c>
      <c r="I49" s="235" t="s">
        <v>32</v>
      </c>
      <c r="J49" s="250"/>
      <c r="K49" s="251"/>
      <c r="L49" s="252"/>
      <c r="M49" s="255"/>
      <c r="N49" s="256"/>
      <c r="O49" s="240">
        <f t="shared" si="0"/>
        <v>0</v>
      </c>
      <c r="P49" s="241"/>
      <c r="Q49" s="230" t="s">
        <v>33</v>
      </c>
      <c r="R49" s="242" t="s">
        <v>34</v>
      </c>
      <c r="S49" s="243"/>
      <c r="T49" s="244"/>
      <c r="U49" s="244"/>
      <c r="V49" s="245">
        <v>1</v>
      </c>
    </row>
    <row r="50" spans="1:74" s="246" customFormat="1" ht="37.5" hidden="1" customHeight="1" x14ac:dyDescent="0.3">
      <c r="B50" s="228">
        <v>41</v>
      </c>
      <c r="C50" s="229" t="s">
        <v>64</v>
      </c>
      <c r="D50" s="230" t="s">
        <v>115</v>
      </c>
      <c r="E50" s="231">
        <v>75.7</v>
      </c>
      <c r="F50" s="249" t="s">
        <v>122</v>
      </c>
      <c r="G50" s="257" t="s">
        <v>123</v>
      </c>
      <c r="H50" s="235">
        <v>1</v>
      </c>
      <c r="I50" s="235" t="s">
        <v>32</v>
      </c>
      <c r="J50" s="250"/>
      <c r="K50" s="251"/>
      <c r="L50" s="252"/>
      <c r="M50" s="253"/>
      <c r="N50" s="254"/>
      <c r="O50" s="240">
        <f t="shared" si="0"/>
        <v>0</v>
      </c>
      <c r="P50" s="241"/>
      <c r="Q50" s="230" t="s">
        <v>33</v>
      </c>
      <c r="R50" s="242" t="s">
        <v>109</v>
      </c>
      <c r="S50" s="243"/>
      <c r="T50" s="244"/>
      <c r="U50" s="244"/>
      <c r="V50" s="245">
        <v>1</v>
      </c>
    </row>
    <row r="51" spans="1:74" s="263" customFormat="1" ht="53.25" hidden="1" customHeight="1" x14ac:dyDescent="0.3">
      <c r="A51" s="258"/>
      <c r="B51" s="200">
        <v>42</v>
      </c>
      <c r="C51" s="201" t="s">
        <v>64</v>
      </c>
      <c r="D51" s="202" t="s">
        <v>124</v>
      </c>
      <c r="E51" s="203">
        <v>86.1</v>
      </c>
      <c r="F51" s="204" t="s">
        <v>125</v>
      </c>
      <c r="G51" s="259" t="s">
        <v>126</v>
      </c>
      <c r="H51" s="206">
        <v>1</v>
      </c>
      <c r="I51" s="206" t="s">
        <v>32</v>
      </c>
      <c r="J51" s="207"/>
      <c r="K51" s="208"/>
      <c r="L51" s="209"/>
      <c r="M51" s="260"/>
      <c r="N51" s="261"/>
      <c r="O51" s="212">
        <f t="shared" si="0"/>
        <v>0</v>
      </c>
      <c r="P51" s="213"/>
      <c r="Q51" s="202" t="s">
        <v>33</v>
      </c>
      <c r="R51" s="202" t="s">
        <v>127</v>
      </c>
      <c r="S51" s="215"/>
      <c r="T51" s="216"/>
      <c r="U51" s="216">
        <v>1</v>
      </c>
      <c r="V51" s="217"/>
      <c r="W51" s="262"/>
    </row>
    <row r="52" spans="1:74" s="246" customFormat="1" ht="72.75" hidden="1" customHeight="1" x14ac:dyDescent="0.3">
      <c r="B52" s="228">
        <v>43</v>
      </c>
      <c r="C52" s="229" t="s">
        <v>64</v>
      </c>
      <c r="D52" s="230" t="s">
        <v>124</v>
      </c>
      <c r="E52" s="231">
        <v>86.1</v>
      </c>
      <c r="F52" s="232" t="s">
        <v>128</v>
      </c>
      <c r="G52" s="248" t="s">
        <v>129</v>
      </c>
      <c r="H52" s="264">
        <v>0.5</v>
      </c>
      <c r="I52" s="235" t="s">
        <v>32</v>
      </c>
      <c r="J52" s="250"/>
      <c r="K52" s="252"/>
      <c r="L52" s="252"/>
      <c r="M52" s="255"/>
      <c r="N52" s="256"/>
      <c r="O52" s="240">
        <f t="shared" si="0"/>
        <v>0</v>
      </c>
      <c r="P52" s="241"/>
      <c r="Q52" s="230" t="s">
        <v>33</v>
      </c>
      <c r="R52" s="230" t="s">
        <v>127</v>
      </c>
      <c r="S52" s="243"/>
      <c r="T52" s="244"/>
      <c r="U52" s="244"/>
      <c r="V52" s="265">
        <v>0.5</v>
      </c>
    </row>
    <row r="53" spans="1:74" s="167" customFormat="1" ht="60" hidden="1" customHeight="1" x14ac:dyDescent="0.3">
      <c r="B53" s="149">
        <v>44</v>
      </c>
      <c r="C53" s="150" t="s">
        <v>64</v>
      </c>
      <c r="D53" s="151" t="s">
        <v>124</v>
      </c>
      <c r="E53" s="152">
        <v>86.1</v>
      </c>
      <c r="F53" s="188" t="s">
        <v>130</v>
      </c>
      <c r="G53" s="189" t="s">
        <v>131</v>
      </c>
      <c r="H53" s="155">
        <v>1</v>
      </c>
      <c r="I53" s="155" t="s">
        <v>32</v>
      </c>
      <c r="J53" s="156"/>
      <c r="K53" s="158">
        <v>1</v>
      </c>
      <c r="L53" s="158"/>
      <c r="M53" s="169"/>
      <c r="N53" s="170"/>
      <c r="O53" s="161">
        <f t="shared" si="0"/>
        <v>1</v>
      </c>
      <c r="P53" s="162" t="s">
        <v>748</v>
      </c>
      <c r="Q53" s="151" t="s">
        <v>33</v>
      </c>
      <c r="R53" s="151" t="s">
        <v>127</v>
      </c>
      <c r="S53" s="171"/>
      <c r="T53" s="165">
        <v>1</v>
      </c>
      <c r="U53" s="165"/>
      <c r="V53" s="166"/>
    </row>
    <row r="54" spans="1:74" s="167" customFormat="1" ht="72" hidden="1" customHeight="1" x14ac:dyDescent="0.3">
      <c r="B54" s="149">
        <v>45</v>
      </c>
      <c r="C54" s="150" t="s">
        <v>64</v>
      </c>
      <c r="D54" s="151" t="s">
        <v>124</v>
      </c>
      <c r="E54" s="190">
        <v>86.1</v>
      </c>
      <c r="F54" s="188" t="s">
        <v>132</v>
      </c>
      <c r="G54" s="168" t="s">
        <v>133</v>
      </c>
      <c r="H54" s="155">
        <v>1</v>
      </c>
      <c r="I54" s="191" t="s">
        <v>32</v>
      </c>
      <c r="J54" s="192"/>
      <c r="K54" s="193">
        <v>1</v>
      </c>
      <c r="L54" s="194"/>
      <c r="M54" s="195"/>
      <c r="N54" s="196"/>
      <c r="O54" s="161">
        <f t="shared" si="0"/>
        <v>1</v>
      </c>
      <c r="P54" s="162" t="s">
        <v>749</v>
      </c>
      <c r="Q54" s="151" t="s">
        <v>33</v>
      </c>
      <c r="R54" s="151" t="s">
        <v>127</v>
      </c>
      <c r="S54" s="171"/>
      <c r="T54" s="165">
        <v>1</v>
      </c>
      <c r="U54" s="165"/>
      <c r="V54" s="166"/>
    </row>
    <row r="55" spans="1:74" s="246" customFormat="1" ht="60.75" hidden="1" customHeight="1" x14ac:dyDescent="0.3">
      <c r="B55" s="228">
        <v>46</v>
      </c>
      <c r="C55" s="229" t="s">
        <v>64</v>
      </c>
      <c r="D55" s="230" t="s">
        <v>124</v>
      </c>
      <c r="E55" s="266">
        <v>86.1</v>
      </c>
      <c r="F55" s="232" t="s">
        <v>134</v>
      </c>
      <c r="G55" s="233" t="s">
        <v>135</v>
      </c>
      <c r="H55" s="235">
        <v>1</v>
      </c>
      <c r="I55" s="235" t="s">
        <v>32</v>
      </c>
      <c r="J55" s="250"/>
      <c r="K55" s="252"/>
      <c r="L55" s="252"/>
      <c r="M55" s="255"/>
      <c r="N55" s="256"/>
      <c r="O55" s="240">
        <f t="shared" si="0"/>
        <v>0</v>
      </c>
      <c r="P55" s="241"/>
      <c r="Q55" s="230" t="s">
        <v>33</v>
      </c>
      <c r="R55" s="230" t="s">
        <v>127</v>
      </c>
      <c r="S55" s="243"/>
      <c r="T55" s="244"/>
      <c r="U55" s="244"/>
      <c r="V55" s="245">
        <v>1</v>
      </c>
    </row>
    <row r="56" spans="1:74" s="167" customFormat="1" ht="60.75" hidden="1" customHeight="1" x14ac:dyDescent="0.3">
      <c r="B56" s="149">
        <v>47</v>
      </c>
      <c r="C56" s="150" t="s">
        <v>64</v>
      </c>
      <c r="D56" s="151" t="s">
        <v>124</v>
      </c>
      <c r="E56" s="190">
        <v>86.1</v>
      </c>
      <c r="F56" s="188" t="s">
        <v>136</v>
      </c>
      <c r="G56" s="168" t="s">
        <v>137</v>
      </c>
      <c r="H56" s="155">
        <v>1</v>
      </c>
      <c r="I56" s="155" t="s">
        <v>32</v>
      </c>
      <c r="J56" s="156"/>
      <c r="K56" s="158">
        <v>1</v>
      </c>
      <c r="L56" s="158"/>
      <c r="M56" s="169"/>
      <c r="N56" s="170"/>
      <c r="O56" s="161">
        <f t="shared" si="0"/>
        <v>1</v>
      </c>
      <c r="P56" s="162" t="s">
        <v>750</v>
      </c>
      <c r="Q56" s="151" t="s">
        <v>33</v>
      </c>
      <c r="R56" s="151" t="s">
        <v>127</v>
      </c>
      <c r="S56" s="171"/>
      <c r="T56" s="165">
        <v>1</v>
      </c>
      <c r="U56" s="165"/>
      <c r="V56" s="166"/>
    </row>
    <row r="57" spans="1:74" s="197" customFormat="1" ht="72" hidden="1" customHeight="1" thickBot="1" x14ac:dyDescent="0.35">
      <c r="B57" s="149">
        <v>48</v>
      </c>
      <c r="C57" s="150" t="s">
        <v>64</v>
      </c>
      <c r="D57" s="151" t="s">
        <v>124</v>
      </c>
      <c r="E57" s="190">
        <v>86.1</v>
      </c>
      <c r="F57" s="188" t="s">
        <v>138</v>
      </c>
      <c r="G57" s="168" t="s">
        <v>139</v>
      </c>
      <c r="H57" s="155">
        <v>1</v>
      </c>
      <c r="I57" s="155" t="s">
        <v>72</v>
      </c>
      <c r="J57" s="156"/>
      <c r="K57" s="158">
        <v>1</v>
      </c>
      <c r="L57" s="198"/>
      <c r="M57" s="169"/>
      <c r="N57" s="170"/>
      <c r="O57" s="161">
        <f t="shared" si="0"/>
        <v>1</v>
      </c>
      <c r="P57" s="162" t="s">
        <v>729</v>
      </c>
      <c r="Q57" s="151" t="s">
        <v>33</v>
      </c>
      <c r="R57" s="151" t="s">
        <v>127</v>
      </c>
      <c r="S57" s="171"/>
      <c r="T57" s="165">
        <v>1</v>
      </c>
      <c r="U57" s="165"/>
      <c r="V57" s="166"/>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7"/>
      <c r="BR57" s="167"/>
      <c r="BS57" s="167"/>
      <c r="BT57" s="167"/>
      <c r="BU57" s="167"/>
      <c r="BV57" s="167"/>
    </row>
    <row r="58" spans="1:74" s="246" customFormat="1" ht="49.5" hidden="1" customHeight="1" x14ac:dyDescent="0.3">
      <c r="B58" s="228">
        <v>49</v>
      </c>
      <c r="C58" s="229" t="s">
        <v>140</v>
      </c>
      <c r="D58" s="230" t="s">
        <v>141</v>
      </c>
      <c r="E58" s="231">
        <v>75.400000000000006</v>
      </c>
      <c r="F58" s="267" t="s">
        <v>142</v>
      </c>
      <c r="G58" s="248" t="s">
        <v>143</v>
      </c>
      <c r="H58" s="235">
        <v>1</v>
      </c>
      <c r="I58" s="235" t="s">
        <v>32</v>
      </c>
      <c r="J58" s="268"/>
      <c r="K58" s="269">
        <v>0.5</v>
      </c>
      <c r="L58" s="252"/>
      <c r="M58" s="255"/>
      <c r="N58" s="256"/>
      <c r="O58" s="240">
        <f t="shared" si="0"/>
        <v>0.5</v>
      </c>
      <c r="P58" s="241" t="s">
        <v>751</v>
      </c>
      <c r="Q58" s="230" t="s">
        <v>33</v>
      </c>
      <c r="R58" s="230" t="s">
        <v>34</v>
      </c>
      <c r="S58" s="243"/>
      <c r="T58" s="244">
        <v>0.5</v>
      </c>
      <c r="U58" s="244"/>
      <c r="V58" s="245">
        <v>0.5</v>
      </c>
    </row>
    <row r="59" spans="1:74" s="218" customFormat="1" ht="36" hidden="1" x14ac:dyDescent="0.3">
      <c r="B59" s="200">
        <v>50</v>
      </c>
      <c r="C59" s="201" t="s">
        <v>140</v>
      </c>
      <c r="D59" s="202" t="s">
        <v>141</v>
      </c>
      <c r="E59" s="203">
        <v>75.400000000000006</v>
      </c>
      <c r="F59" s="270" t="s">
        <v>144</v>
      </c>
      <c r="G59" s="219" t="s">
        <v>145</v>
      </c>
      <c r="H59" s="206">
        <v>1</v>
      </c>
      <c r="I59" s="206" t="s">
        <v>32</v>
      </c>
      <c r="J59" s="271"/>
      <c r="K59" s="209"/>
      <c r="L59" s="209"/>
      <c r="M59" s="210"/>
      <c r="N59" s="211"/>
      <c r="O59" s="212">
        <f t="shared" si="0"/>
        <v>0</v>
      </c>
      <c r="P59" s="213"/>
      <c r="Q59" s="202" t="s">
        <v>33</v>
      </c>
      <c r="R59" s="202" t="s">
        <v>34</v>
      </c>
      <c r="S59" s="215"/>
      <c r="T59" s="216"/>
      <c r="U59" s="216">
        <v>1</v>
      </c>
      <c r="V59" s="217"/>
    </row>
    <row r="60" spans="1:74" s="167" customFormat="1" ht="36" hidden="1" x14ac:dyDescent="0.3">
      <c r="B60" s="149">
        <v>51</v>
      </c>
      <c r="C60" s="150" t="s">
        <v>140</v>
      </c>
      <c r="D60" s="151" t="s">
        <v>141</v>
      </c>
      <c r="E60" s="152">
        <v>75.400000000000006</v>
      </c>
      <c r="F60" s="172" t="s">
        <v>146</v>
      </c>
      <c r="G60" s="154" t="s">
        <v>147</v>
      </c>
      <c r="H60" s="155">
        <v>1</v>
      </c>
      <c r="I60" s="155" t="s">
        <v>32</v>
      </c>
      <c r="J60" s="199"/>
      <c r="K60" s="158">
        <v>1</v>
      </c>
      <c r="L60" s="158"/>
      <c r="M60" s="169"/>
      <c r="N60" s="170"/>
      <c r="O60" s="161">
        <f t="shared" si="0"/>
        <v>1</v>
      </c>
      <c r="P60" s="162" t="s">
        <v>752</v>
      </c>
      <c r="Q60" s="151" t="s">
        <v>33</v>
      </c>
      <c r="R60" s="151" t="s">
        <v>34</v>
      </c>
      <c r="S60" s="171"/>
      <c r="T60" s="165">
        <v>1</v>
      </c>
      <c r="U60" s="165"/>
      <c r="V60" s="166"/>
    </row>
    <row r="61" spans="1:74" s="246" customFormat="1" ht="49.5" hidden="1" customHeight="1" x14ac:dyDescent="0.3">
      <c r="B61" s="228">
        <v>52</v>
      </c>
      <c r="C61" s="229" t="s">
        <v>140</v>
      </c>
      <c r="D61" s="230" t="s">
        <v>141</v>
      </c>
      <c r="E61" s="231">
        <v>75.400000000000006</v>
      </c>
      <c r="F61" s="267" t="s">
        <v>148</v>
      </c>
      <c r="G61" s="248" t="s">
        <v>149</v>
      </c>
      <c r="H61" s="235">
        <v>2</v>
      </c>
      <c r="I61" s="235" t="s">
        <v>72</v>
      </c>
      <c r="J61" s="268"/>
      <c r="K61" s="252">
        <v>1</v>
      </c>
      <c r="L61" s="252"/>
      <c r="M61" s="255"/>
      <c r="N61" s="256"/>
      <c r="O61" s="240">
        <f t="shared" si="0"/>
        <v>0.5</v>
      </c>
      <c r="P61" s="241" t="s">
        <v>753</v>
      </c>
      <c r="Q61" s="230" t="s">
        <v>33</v>
      </c>
      <c r="R61" s="230" t="s">
        <v>34</v>
      </c>
      <c r="S61" s="243"/>
      <c r="T61" s="244">
        <v>1</v>
      </c>
      <c r="U61" s="244"/>
      <c r="V61" s="245">
        <v>1</v>
      </c>
    </row>
    <row r="62" spans="1:74" s="246" customFormat="1" ht="53.25" hidden="1" customHeight="1" x14ac:dyDescent="0.3">
      <c r="B62" s="228">
        <v>53</v>
      </c>
      <c r="C62" s="229" t="s">
        <v>140</v>
      </c>
      <c r="D62" s="230" t="s">
        <v>141</v>
      </c>
      <c r="E62" s="231">
        <v>75.400000000000006</v>
      </c>
      <c r="F62" s="267" t="s">
        <v>150</v>
      </c>
      <c r="G62" s="248" t="s">
        <v>151</v>
      </c>
      <c r="H62" s="235">
        <v>6</v>
      </c>
      <c r="I62" s="235" t="s">
        <v>32</v>
      </c>
      <c r="J62" s="268"/>
      <c r="K62" s="252">
        <v>3</v>
      </c>
      <c r="L62" s="252"/>
      <c r="M62" s="255" t="s">
        <v>152</v>
      </c>
      <c r="N62" s="256"/>
      <c r="O62" s="240">
        <f t="shared" si="0"/>
        <v>0.5</v>
      </c>
      <c r="P62" s="241" t="s">
        <v>754</v>
      </c>
      <c r="Q62" s="230" t="s">
        <v>33</v>
      </c>
      <c r="R62" s="230" t="s">
        <v>34</v>
      </c>
      <c r="S62" s="243"/>
      <c r="T62" s="244">
        <v>3</v>
      </c>
      <c r="U62" s="244"/>
      <c r="V62" s="245">
        <v>3</v>
      </c>
    </row>
    <row r="63" spans="1:74" s="246" customFormat="1" ht="36" hidden="1" x14ac:dyDescent="0.3">
      <c r="B63" s="228">
        <v>54</v>
      </c>
      <c r="C63" s="229" t="s">
        <v>140</v>
      </c>
      <c r="D63" s="230" t="s">
        <v>141</v>
      </c>
      <c r="E63" s="231">
        <v>75.400000000000006</v>
      </c>
      <c r="F63" s="267" t="s">
        <v>153</v>
      </c>
      <c r="G63" s="248" t="s">
        <v>154</v>
      </c>
      <c r="H63" s="272">
        <v>0.4</v>
      </c>
      <c r="I63" s="235" t="s">
        <v>32</v>
      </c>
      <c r="J63" s="268"/>
      <c r="K63" s="273">
        <v>0.3</v>
      </c>
      <c r="L63" s="252"/>
      <c r="M63" s="255" t="s">
        <v>152</v>
      </c>
      <c r="N63" s="256"/>
      <c r="O63" s="240">
        <f t="shared" si="0"/>
        <v>0.74999999999999989</v>
      </c>
      <c r="P63" s="241" t="s">
        <v>755</v>
      </c>
      <c r="Q63" s="230" t="s">
        <v>33</v>
      </c>
      <c r="R63" s="230" t="s">
        <v>34</v>
      </c>
      <c r="S63" s="243"/>
      <c r="T63" s="274">
        <v>0.3</v>
      </c>
      <c r="U63" s="244"/>
      <c r="V63" s="265">
        <v>0.1</v>
      </c>
    </row>
    <row r="64" spans="1:74" s="246" customFormat="1" ht="36" hidden="1" x14ac:dyDescent="0.3">
      <c r="B64" s="228">
        <v>55</v>
      </c>
      <c r="C64" s="229" t="s">
        <v>140</v>
      </c>
      <c r="D64" s="230" t="s">
        <v>141</v>
      </c>
      <c r="E64" s="231">
        <v>75.400000000000006</v>
      </c>
      <c r="F64" s="249" t="s">
        <v>155</v>
      </c>
      <c r="G64" s="248" t="s">
        <v>156</v>
      </c>
      <c r="H64" s="235">
        <v>1</v>
      </c>
      <c r="I64" s="235" t="s">
        <v>32</v>
      </c>
      <c r="J64" s="268"/>
      <c r="K64" s="252"/>
      <c r="L64" s="252"/>
      <c r="M64" s="255"/>
      <c r="N64" s="256"/>
      <c r="O64" s="240">
        <f t="shared" si="0"/>
        <v>0</v>
      </c>
      <c r="P64" s="241"/>
      <c r="Q64" s="230" t="s">
        <v>33</v>
      </c>
      <c r="R64" s="230" t="s">
        <v>34</v>
      </c>
      <c r="S64" s="243"/>
      <c r="T64" s="244"/>
      <c r="U64" s="244"/>
      <c r="V64" s="245">
        <v>1</v>
      </c>
    </row>
    <row r="65" spans="1:74" s="218" customFormat="1" ht="36" hidden="1" x14ac:dyDescent="0.3">
      <c r="B65" s="200">
        <v>56</v>
      </c>
      <c r="C65" s="201" t="s">
        <v>140</v>
      </c>
      <c r="D65" s="202" t="s">
        <v>157</v>
      </c>
      <c r="E65" s="203">
        <v>75.3</v>
      </c>
      <c r="F65" s="204" t="s">
        <v>158</v>
      </c>
      <c r="G65" s="219" t="s">
        <v>159</v>
      </c>
      <c r="H65" s="206">
        <v>1</v>
      </c>
      <c r="I65" s="206" t="s">
        <v>32</v>
      </c>
      <c r="J65" s="271"/>
      <c r="K65" s="209"/>
      <c r="L65" s="209"/>
      <c r="M65" s="210"/>
      <c r="N65" s="211"/>
      <c r="O65" s="212">
        <f t="shared" si="0"/>
        <v>0</v>
      </c>
      <c r="P65" s="213"/>
      <c r="Q65" s="202" t="s">
        <v>33</v>
      </c>
      <c r="R65" s="202" t="s">
        <v>34</v>
      </c>
      <c r="S65" s="215"/>
      <c r="T65" s="216"/>
      <c r="U65" s="216">
        <v>1</v>
      </c>
      <c r="V65" s="217"/>
    </row>
    <row r="66" spans="1:74" s="247" customFormat="1" ht="44.25" hidden="1" customHeight="1" thickBot="1" x14ac:dyDescent="0.35">
      <c r="B66" s="228">
        <v>57</v>
      </c>
      <c r="C66" s="229" t="s">
        <v>140</v>
      </c>
      <c r="D66" s="230" t="s">
        <v>157</v>
      </c>
      <c r="E66" s="231">
        <v>75.3</v>
      </c>
      <c r="F66" s="249" t="s">
        <v>160</v>
      </c>
      <c r="G66" s="248" t="s">
        <v>161</v>
      </c>
      <c r="H66" s="235">
        <v>2</v>
      </c>
      <c r="I66" s="235" t="s">
        <v>32</v>
      </c>
      <c r="J66" s="268"/>
      <c r="K66" s="252"/>
      <c r="L66" s="252"/>
      <c r="M66" s="255"/>
      <c r="N66" s="256"/>
      <c r="O66" s="240">
        <f t="shared" si="0"/>
        <v>0</v>
      </c>
      <c r="P66" s="241"/>
      <c r="Q66" s="230" t="s">
        <v>33</v>
      </c>
      <c r="R66" s="230" t="s">
        <v>34</v>
      </c>
      <c r="S66" s="243"/>
      <c r="T66" s="244"/>
      <c r="U66" s="244">
        <v>1</v>
      </c>
      <c r="V66" s="245">
        <v>1</v>
      </c>
      <c r="W66" s="246"/>
      <c r="X66" s="246"/>
      <c r="Y66" s="246"/>
      <c r="Z66" s="246"/>
      <c r="AA66" s="246"/>
      <c r="AB66" s="246"/>
      <c r="AC66" s="246"/>
      <c r="AD66" s="246"/>
      <c r="AE66" s="246"/>
      <c r="AF66" s="246"/>
      <c r="AG66" s="246"/>
      <c r="AH66" s="246"/>
      <c r="AI66" s="246"/>
      <c r="AJ66" s="246"/>
      <c r="AK66" s="246"/>
      <c r="AL66" s="246"/>
      <c r="AM66" s="246"/>
      <c r="AN66" s="246"/>
      <c r="AO66" s="246"/>
      <c r="AP66" s="246"/>
      <c r="AQ66" s="246"/>
      <c r="AR66" s="246"/>
      <c r="AS66" s="246"/>
      <c r="AT66" s="246"/>
      <c r="AU66" s="246"/>
      <c r="AV66" s="246"/>
      <c r="AW66" s="246"/>
      <c r="AX66" s="246"/>
      <c r="AY66" s="246"/>
      <c r="AZ66" s="246"/>
      <c r="BA66" s="246"/>
      <c r="BB66" s="246"/>
      <c r="BC66" s="246"/>
      <c r="BD66" s="246"/>
      <c r="BE66" s="246"/>
      <c r="BF66" s="246"/>
      <c r="BG66" s="246"/>
      <c r="BH66" s="246"/>
      <c r="BI66" s="246"/>
      <c r="BJ66" s="246"/>
      <c r="BK66" s="246"/>
      <c r="BL66" s="246"/>
      <c r="BM66" s="246"/>
      <c r="BN66" s="246"/>
      <c r="BO66" s="246"/>
      <c r="BP66" s="246"/>
      <c r="BQ66" s="246"/>
      <c r="BR66" s="246"/>
      <c r="BS66" s="246"/>
      <c r="BT66" s="246"/>
      <c r="BU66" s="246"/>
      <c r="BV66" s="246"/>
    </row>
    <row r="67" spans="1:74" s="218" customFormat="1" ht="125.25" customHeight="1" x14ac:dyDescent="0.3">
      <c r="B67" s="200">
        <v>58</v>
      </c>
      <c r="C67" s="201" t="s">
        <v>162</v>
      </c>
      <c r="D67" s="202" t="s">
        <v>163</v>
      </c>
      <c r="E67" s="203">
        <v>59.3</v>
      </c>
      <c r="F67" s="219" t="s">
        <v>164</v>
      </c>
      <c r="G67" s="205" t="s">
        <v>165</v>
      </c>
      <c r="H67" s="206">
        <v>1</v>
      </c>
      <c r="I67" s="206" t="s">
        <v>72</v>
      </c>
      <c r="J67" s="207">
        <v>1</v>
      </c>
      <c r="K67" s="208">
        <v>1</v>
      </c>
      <c r="L67" s="209">
        <v>1</v>
      </c>
      <c r="M67" s="210"/>
      <c r="N67" s="211"/>
      <c r="O67" s="212">
        <f>+AVERAGE(J67:M67)/H67</f>
        <v>1</v>
      </c>
      <c r="P67" s="320" t="s">
        <v>758</v>
      </c>
      <c r="Q67" s="202" t="s">
        <v>33</v>
      </c>
      <c r="R67" s="214" t="s">
        <v>166</v>
      </c>
      <c r="S67" s="358">
        <v>1</v>
      </c>
      <c r="T67" s="216">
        <v>1</v>
      </c>
      <c r="U67" s="216">
        <v>1</v>
      </c>
      <c r="V67" s="217">
        <v>1</v>
      </c>
      <c r="W67" s="359"/>
      <c r="X67" s="359"/>
      <c r="Y67" s="359"/>
      <c r="Z67" s="359"/>
      <c r="AA67" s="359"/>
      <c r="AB67" s="359"/>
      <c r="AC67" s="359"/>
      <c r="AD67" s="359"/>
      <c r="AE67" s="359"/>
      <c r="AF67" s="359"/>
      <c r="AG67" s="359"/>
      <c r="AH67" s="359"/>
      <c r="AI67" s="359"/>
      <c r="AJ67" s="359"/>
      <c r="AK67" s="359"/>
      <c r="AL67" s="359"/>
      <c r="AM67" s="359"/>
      <c r="AN67" s="359"/>
      <c r="AO67" s="359"/>
      <c r="AP67" s="359"/>
      <c r="AQ67" s="359"/>
      <c r="AR67" s="359"/>
      <c r="AS67" s="359"/>
      <c r="AT67" s="359"/>
      <c r="AU67" s="359"/>
      <c r="AV67" s="359"/>
      <c r="AW67" s="359"/>
      <c r="AX67" s="359"/>
      <c r="AY67" s="359"/>
      <c r="AZ67" s="359"/>
      <c r="BA67" s="359"/>
      <c r="BB67" s="359"/>
      <c r="BC67" s="359"/>
      <c r="BD67" s="359"/>
      <c r="BE67" s="359"/>
      <c r="BF67" s="359"/>
      <c r="BG67" s="359"/>
      <c r="BH67" s="359"/>
      <c r="BI67" s="359"/>
      <c r="BJ67" s="359"/>
      <c r="BK67" s="359"/>
      <c r="BL67" s="359"/>
      <c r="BM67" s="359"/>
      <c r="BN67" s="359"/>
      <c r="BO67" s="359"/>
      <c r="BP67" s="359"/>
      <c r="BQ67" s="359"/>
      <c r="BR67" s="359"/>
      <c r="BS67" s="359"/>
      <c r="BT67" s="359"/>
    </row>
    <row r="68" spans="1:74" s="246" customFormat="1" ht="48" customHeight="1" x14ac:dyDescent="0.3">
      <c r="B68" s="228">
        <v>59</v>
      </c>
      <c r="C68" s="229" t="s">
        <v>162</v>
      </c>
      <c r="D68" s="230" t="s">
        <v>163</v>
      </c>
      <c r="E68" s="231">
        <v>59.3</v>
      </c>
      <c r="F68" s="248" t="s">
        <v>167</v>
      </c>
      <c r="G68" s="233" t="s">
        <v>168</v>
      </c>
      <c r="H68" s="235">
        <v>1</v>
      </c>
      <c r="I68" s="235" t="s">
        <v>32</v>
      </c>
      <c r="J68" s="250"/>
      <c r="K68" s="251"/>
      <c r="L68" s="252"/>
      <c r="M68" s="255"/>
      <c r="N68" s="256"/>
      <c r="O68" s="240">
        <f t="shared" si="0"/>
        <v>0</v>
      </c>
      <c r="P68" s="241"/>
      <c r="Q68" s="230" t="s">
        <v>33</v>
      </c>
      <c r="R68" s="242" t="s">
        <v>169</v>
      </c>
      <c r="S68" s="243"/>
      <c r="T68" s="244"/>
      <c r="U68" s="244"/>
      <c r="V68" s="245">
        <v>1</v>
      </c>
      <c r="W68" s="359"/>
      <c r="X68" s="359"/>
      <c r="Y68" s="359"/>
      <c r="Z68" s="359"/>
      <c r="AA68" s="359"/>
      <c r="AB68" s="359"/>
      <c r="AC68" s="359"/>
      <c r="AD68" s="359"/>
      <c r="AE68" s="359"/>
      <c r="AF68" s="359"/>
      <c r="AG68" s="359"/>
      <c r="AH68" s="359"/>
      <c r="AI68" s="359"/>
      <c r="AJ68" s="359"/>
      <c r="AK68" s="359"/>
      <c r="AL68" s="359"/>
      <c r="AM68" s="359"/>
      <c r="AN68" s="359"/>
      <c r="AO68" s="359"/>
      <c r="AP68" s="359"/>
      <c r="AQ68" s="359"/>
      <c r="AR68" s="359"/>
      <c r="AS68" s="359"/>
      <c r="AT68" s="359"/>
      <c r="AU68" s="359"/>
      <c r="AV68" s="359"/>
      <c r="AW68" s="359"/>
      <c r="AX68" s="359"/>
      <c r="AY68" s="359"/>
      <c r="AZ68" s="359"/>
      <c r="BA68" s="359"/>
      <c r="BB68" s="359"/>
      <c r="BC68" s="359"/>
      <c r="BD68" s="359"/>
      <c r="BE68" s="359"/>
      <c r="BF68" s="359"/>
      <c r="BG68" s="359"/>
      <c r="BH68" s="359"/>
      <c r="BI68" s="359"/>
      <c r="BJ68" s="359"/>
      <c r="BK68" s="359"/>
      <c r="BL68" s="359"/>
      <c r="BM68" s="359"/>
      <c r="BN68" s="359"/>
      <c r="BO68" s="359"/>
      <c r="BP68" s="359"/>
      <c r="BQ68" s="359"/>
      <c r="BR68" s="359"/>
      <c r="BS68" s="359"/>
      <c r="BT68" s="359"/>
    </row>
    <row r="69" spans="1:74" s="246" customFormat="1" ht="45" customHeight="1" x14ac:dyDescent="0.3">
      <c r="B69" s="228">
        <v>60</v>
      </c>
      <c r="C69" s="229" t="s">
        <v>162</v>
      </c>
      <c r="D69" s="230" t="s">
        <v>163</v>
      </c>
      <c r="E69" s="231">
        <v>59.3</v>
      </c>
      <c r="F69" s="248" t="s">
        <v>170</v>
      </c>
      <c r="G69" s="233" t="s">
        <v>171</v>
      </c>
      <c r="H69" s="235">
        <v>1</v>
      </c>
      <c r="I69" s="235" t="s">
        <v>32</v>
      </c>
      <c r="J69" s="250"/>
      <c r="K69" s="251"/>
      <c r="L69" s="252"/>
      <c r="M69" s="255"/>
      <c r="N69" s="256"/>
      <c r="O69" s="240">
        <f t="shared" si="0"/>
        <v>0</v>
      </c>
      <c r="P69" s="241"/>
      <c r="Q69" s="230" t="s">
        <v>33</v>
      </c>
      <c r="R69" s="242" t="s">
        <v>172</v>
      </c>
      <c r="S69" s="243"/>
      <c r="T69" s="244"/>
      <c r="U69" s="244"/>
      <c r="V69" s="245">
        <v>1</v>
      </c>
      <c r="W69" s="359"/>
      <c r="X69" s="359"/>
      <c r="Y69" s="359"/>
      <c r="Z69" s="359"/>
      <c r="AA69" s="359"/>
      <c r="AB69" s="359"/>
      <c r="AC69" s="359"/>
      <c r="AD69" s="359"/>
      <c r="AE69" s="359"/>
      <c r="AF69" s="359"/>
      <c r="AG69" s="359"/>
      <c r="AH69" s="359"/>
      <c r="AI69" s="359"/>
      <c r="AJ69" s="359"/>
      <c r="AK69" s="359"/>
      <c r="AL69" s="359"/>
      <c r="AM69" s="359"/>
      <c r="AN69" s="359"/>
      <c r="AO69" s="359"/>
      <c r="AP69" s="359"/>
      <c r="AQ69" s="359"/>
      <c r="AR69" s="359"/>
      <c r="AS69" s="359"/>
      <c r="AT69" s="359"/>
      <c r="AU69" s="359"/>
      <c r="AV69" s="359"/>
      <c r="AW69" s="359"/>
      <c r="AX69" s="359"/>
      <c r="AY69" s="359"/>
      <c r="AZ69" s="359"/>
      <c r="BA69" s="359"/>
      <c r="BB69" s="359"/>
      <c r="BC69" s="359"/>
      <c r="BD69" s="359"/>
      <c r="BE69" s="359"/>
      <c r="BF69" s="359"/>
      <c r="BG69" s="359"/>
      <c r="BH69" s="359"/>
      <c r="BI69" s="359"/>
      <c r="BJ69" s="359"/>
      <c r="BK69" s="359"/>
      <c r="BL69" s="359"/>
      <c r="BM69" s="359"/>
      <c r="BN69" s="359"/>
      <c r="BO69" s="359"/>
      <c r="BP69" s="359"/>
      <c r="BQ69" s="359"/>
      <c r="BR69" s="359"/>
      <c r="BS69" s="359"/>
      <c r="BT69" s="359"/>
    </row>
    <row r="70" spans="1:74" s="246" customFormat="1" ht="63.75" customHeight="1" x14ac:dyDescent="0.3">
      <c r="B70" s="228">
        <v>61</v>
      </c>
      <c r="C70" s="229" t="s">
        <v>162</v>
      </c>
      <c r="D70" s="230" t="s">
        <v>163</v>
      </c>
      <c r="E70" s="231">
        <v>59.3</v>
      </c>
      <c r="F70" s="248" t="s">
        <v>173</v>
      </c>
      <c r="G70" s="233" t="s">
        <v>174</v>
      </c>
      <c r="H70" s="235">
        <v>1</v>
      </c>
      <c r="I70" s="235" t="s">
        <v>32</v>
      </c>
      <c r="J70" s="250"/>
      <c r="K70" s="251"/>
      <c r="L70" s="252"/>
      <c r="M70" s="255"/>
      <c r="N70" s="256"/>
      <c r="O70" s="240">
        <f t="shared" si="0"/>
        <v>0</v>
      </c>
      <c r="P70" s="241"/>
      <c r="Q70" s="230" t="s">
        <v>33</v>
      </c>
      <c r="R70" s="242" t="s">
        <v>172</v>
      </c>
      <c r="S70" s="243"/>
      <c r="T70" s="244"/>
      <c r="U70" s="244"/>
      <c r="V70" s="245">
        <v>1</v>
      </c>
      <c r="W70" s="359"/>
      <c r="X70" s="359"/>
      <c r="Y70" s="359"/>
      <c r="Z70" s="359"/>
      <c r="AA70" s="359"/>
      <c r="AB70" s="359"/>
      <c r="AC70" s="359"/>
      <c r="AD70" s="359"/>
      <c r="AE70" s="359"/>
      <c r="AF70" s="359"/>
      <c r="AG70" s="359"/>
      <c r="AH70" s="359"/>
      <c r="AI70" s="359"/>
      <c r="AJ70" s="359"/>
      <c r="AK70" s="359"/>
      <c r="AL70" s="359"/>
      <c r="AM70" s="359"/>
      <c r="AN70" s="359"/>
      <c r="AO70" s="359"/>
      <c r="AP70" s="359"/>
      <c r="AQ70" s="359"/>
      <c r="AR70" s="359"/>
      <c r="AS70" s="359"/>
      <c r="AT70" s="359"/>
      <c r="AU70" s="359"/>
      <c r="AV70" s="359"/>
      <c r="AW70" s="359"/>
      <c r="AX70" s="359"/>
      <c r="AY70" s="359"/>
      <c r="AZ70" s="359"/>
      <c r="BA70" s="359"/>
      <c r="BB70" s="359"/>
      <c r="BC70" s="359"/>
      <c r="BD70" s="359"/>
      <c r="BE70" s="359"/>
      <c r="BF70" s="359"/>
      <c r="BG70" s="359"/>
      <c r="BH70" s="359"/>
      <c r="BI70" s="359"/>
      <c r="BJ70" s="359"/>
      <c r="BK70" s="359"/>
      <c r="BL70" s="359"/>
      <c r="BM70" s="359"/>
      <c r="BN70" s="359"/>
      <c r="BO70" s="359"/>
      <c r="BP70" s="359"/>
      <c r="BQ70" s="359"/>
      <c r="BR70" s="359"/>
      <c r="BS70" s="359"/>
      <c r="BT70" s="359"/>
    </row>
    <row r="71" spans="1:74" s="218" customFormat="1" ht="95.25" customHeight="1" x14ac:dyDescent="0.3">
      <c r="B71" s="200">
        <v>62</v>
      </c>
      <c r="C71" s="201" t="s">
        <v>162</v>
      </c>
      <c r="D71" s="202" t="s">
        <v>163</v>
      </c>
      <c r="E71" s="319">
        <v>59.3</v>
      </c>
      <c r="F71" s="204" t="s">
        <v>175</v>
      </c>
      <c r="G71" s="219" t="s">
        <v>176</v>
      </c>
      <c r="H71" s="206">
        <v>1</v>
      </c>
      <c r="I71" s="206" t="s">
        <v>72</v>
      </c>
      <c r="J71" s="207">
        <v>1</v>
      </c>
      <c r="K71" s="208">
        <v>1</v>
      </c>
      <c r="L71" s="209">
        <v>1</v>
      </c>
      <c r="M71" s="210"/>
      <c r="N71" s="211"/>
      <c r="O71" s="212">
        <f>+AVERAGE(J71:M71)/H71</f>
        <v>1</v>
      </c>
      <c r="P71" s="213" t="s">
        <v>732</v>
      </c>
      <c r="Q71" s="202" t="s">
        <v>33</v>
      </c>
      <c r="R71" s="214" t="s">
        <v>177</v>
      </c>
      <c r="S71" s="215">
        <v>1</v>
      </c>
      <c r="T71" s="216">
        <v>1</v>
      </c>
      <c r="U71" s="216">
        <v>1</v>
      </c>
      <c r="V71" s="217">
        <v>1</v>
      </c>
      <c r="W71" s="359" t="s">
        <v>757</v>
      </c>
      <c r="X71" s="359"/>
      <c r="Y71" s="359"/>
      <c r="Z71" s="359"/>
      <c r="AA71" s="359"/>
      <c r="AB71" s="359"/>
      <c r="AC71" s="359"/>
      <c r="AD71" s="359"/>
      <c r="AE71" s="359"/>
      <c r="AF71" s="359"/>
      <c r="AG71" s="359"/>
      <c r="AH71" s="359"/>
      <c r="AI71" s="359"/>
      <c r="AJ71" s="359"/>
      <c r="AK71" s="359"/>
      <c r="AL71" s="359"/>
      <c r="AM71" s="359"/>
      <c r="AN71" s="359"/>
      <c r="AO71" s="359"/>
      <c r="AP71" s="359"/>
      <c r="AQ71" s="359"/>
      <c r="AR71" s="359"/>
      <c r="AS71" s="359"/>
      <c r="AT71" s="359"/>
      <c r="AU71" s="359"/>
      <c r="AV71" s="359"/>
      <c r="AW71" s="359"/>
      <c r="AX71" s="359"/>
      <c r="AY71" s="359"/>
      <c r="AZ71" s="359"/>
      <c r="BA71" s="359"/>
      <c r="BB71" s="359"/>
      <c r="BC71" s="359"/>
      <c r="BD71" s="359"/>
      <c r="BE71" s="359"/>
      <c r="BF71" s="359"/>
      <c r="BG71" s="359"/>
      <c r="BH71" s="359"/>
      <c r="BI71" s="359"/>
      <c r="BJ71" s="359"/>
      <c r="BK71" s="359"/>
      <c r="BL71" s="359"/>
      <c r="BM71" s="359"/>
      <c r="BN71" s="359"/>
      <c r="BO71" s="359"/>
      <c r="BP71" s="359"/>
      <c r="BQ71" s="359"/>
      <c r="BR71" s="359"/>
      <c r="BS71" s="359"/>
      <c r="BT71" s="359"/>
    </row>
    <row r="72" spans="1:74" s="246" customFormat="1" ht="57" customHeight="1" x14ac:dyDescent="0.3">
      <c r="B72" s="228">
        <v>63</v>
      </c>
      <c r="C72" s="229" t="s">
        <v>162</v>
      </c>
      <c r="D72" s="230" t="s">
        <v>163</v>
      </c>
      <c r="E72" s="266">
        <v>59.3</v>
      </c>
      <c r="F72" s="249" t="s">
        <v>178</v>
      </c>
      <c r="G72" s="233" t="s">
        <v>179</v>
      </c>
      <c r="H72" s="235">
        <v>1</v>
      </c>
      <c r="I72" s="235" t="s">
        <v>32</v>
      </c>
      <c r="J72" s="250"/>
      <c r="K72" s="251"/>
      <c r="L72" s="252"/>
      <c r="M72" s="255"/>
      <c r="N72" s="256"/>
      <c r="O72" s="240">
        <f t="shared" si="0"/>
        <v>0</v>
      </c>
      <c r="P72" s="241"/>
      <c r="Q72" s="230" t="s">
        <v>33</v>
      </c>
      <c r="R72" s="242" t="s">
        <v>180</v>
      </c>
      <c r="S72" s="243"/>
      <c r="T72" s="244"/>
      <c r="U72" s="244"/>
      <c r="V72" s="245">
        <v>1</v>
      </c>
      <c r="W72" s="359"/>
      <c r="X72" s="359"/>
      <c r="Y72" s="359"/>
      <c r="Z72" s="359"/>
      <c r="AA72" s="359"/>
      <c r="AB72" s="359"/>
      <c r="AC72" s="359"/>
      <c r="AD72" s="359"/>
      <c r="AE72" s="359"/>
      <c r="AF72" s="359"/>
      <c r="AG72" s="359"/>
      <c r="AH72" s="359"/>
      <c r="AI72" s="359"/>
      <c r="AJ72" s="359"/>
      <c r="AK72" s="359"/>
      <c r="AL72" s="359"/>
      <c r="AM72" s="359"/>
      <c r="AN72" s="359"/>
      <c r="AO72" s="359"/>
      <c r="AP72" s="359"/>
      <c r="AQ72" s="359"/>
      <c r="AR72" s="359"/>
      <c r="AS72" s="359"/>
      <c r="AT72" s="359"/>
      <c r="AU72" s="359"/>
      <c r="AV72" s="359"/>
      <c r="AW72" s="359"/>
      <c r="AX72" s="359"/>
      <c r="AY72" s="359"/>
      <c r="AZ72" s="359"/>
      <c r="BA72" s="359"/>
      <c r="BB72" s="359"/>
      <c r="BC72" s="359"/>
      <c r="BD72" s="359"/>
      <c r="BE72" s="359"/>
      <c r="BF72" s="359"/>
      <c r="BG72" s="359"/>
      <c r="BH72" s="359"/>
      <c r="BI72" s="359"/>
      <c r="BJ72" s="359"/>
      <c r="BK72" s="359"/>
      <c r="BL72" s="359"/>
      <c r="BM72" s="359"/>
      <c r="BN72" s="359"/>
      <c r="BO72" s="359"/>
      <c r="BP72" s="359"/>
      <c r="BQ72" s="359"/>
      <c r="BR72" s="359"/>
      <c r="BS72" s="359"/>
      <c r="BT72" s="359"/>
    </row>
    <row r="73" spans="1:74" s="197" customFormat="1" ht="107.25" customHeight="1" thickBot="1" x14ac:dyDescent="0.35">
      <c r="B73" s="149">
        <v>64</v>
      </c>
      <c r="C73" s="150" t="s">
        <v>162</v>
      </c>
      <c r="D73" s="151" t="s">
        <v>163</v>
      </c>
      <c r="E73" s="190">
        <v>59.3</v>
      </c>
      <c r="F73" s="153" t="s">
        <v>181</v>
      </c>
      <c r="G73" s="189" t="s">
        <v>182</v>
      </c>
      <c r="H73" s="155">
        <v>1</v>
      </c>
      <c r="I73" s="155" t="s">
        <v>32</v>
      </c>
      <c r="J73" s="156"/>
      <c r="K73" s="157">
        <v>1</v>
      </c>
      <c r="L73" s="158"/>
      <c r="M73" s="169"/>
      <c r="N73" s="170"/>
      <c r="O73" s="161">
        <f t="shared" si="0"/>
        <v>1</v>
      </c>
      <c r="P73" s="162" t="s">
        <v>733</v>
      </c>
      <c r="Q73" s="151" t="s">
        <v>33</v>
      </c>
      <c r="R73" s="163" t="s">
        <v>183</v>
      </c>
      <c r="S73" s="171"/>
      <c r="T73" s="165">
        <v>1</v>
      </c>
      <c r="U73" s="165"/>
      <c r="V73" s="166"/>
      <c r="W73" s="359"/>
      <c r="X73" s="359"/>
      <c r="Y73" s="359"/>
      <c r="Z73" s="359"/>
      <c r="AA73" s="359"/>
      <c r="AB73" s="359"/>
      <c r="AC73" s="359"/>
      <c r="AD73" s="359"/>
      <c r="AE73" s="359"/>
      <c r="AF73" s="359"/>
      <c r="AG73" s="359"/>
      <c r="AH73" s="359"/>
      <c r="AI73" s="359"/>
      <c r="AJ73" s="359"/>
      <c r="AK73" s="359"/>
      <c r="AL73" s="359"/>
      <c r="AM73" s="359"/>
      <c r="AN73" s="359"/>
      <c r="AO73" s="359"/>
      <c r="AP73" s="359"/>
      <c r="AQ73" s="359"/>
      <c r="AR73" s="359"/>
      <c r="AS73" s="359"/>
      <c r="AT73" s="359"/>
      <c r="AU73" s="359"/>
      <c r="AV73" s="359"/>
      <c r="AW73" s="359"/>
      <c r="AX73" s="359"/>
      <c r="AY73" s="359"/>
      <c r="AZ73" s="359"/>
      <c r="BA73" s="359"/>
      <c r="BB73" s="359"/>
      <c r="BC73" s="359"/>
      <c r="BD73" s="359"/>
      <c r="BE73" s="359"/>
      <c r="BF73" s="359"/>
      <c r="BG73" s="359"/>
      <c r="BH73" s="359"/>
      <c r="BI73" s="359"/>
      <c r="BJ73" s="359"/>
      <c r="BK73" s="359"/>
      <c r="BL73" s="359"/>
      <c r="BM73" s="359"/>
      <c r="BN73" s="359"/>
      <c r="BO73" s="359"/>
      <c r="BP73" s="359"/>
      <c r="BQ73" s="359"/>
      <c r="BR73" s="359"/>
      <c r="BS73" s="359"/>
      <c r="BT73" s="359"/>
      <c r="BU73" s="167"/>
      <c r="BV73" s="167"/>
    </row>
    <row r="74" spans="1:74" s="275" customFormat="1" ht="43.5" hidden="1" customHeight="1" x14ac:dyDescent="0.3">
      <c r="B74" s="228">
        <v>65</v>
      </c>
      <c r="C74" s="229" t="s">
        <v>184</v>
      </c>
      <c r="D74" s="230" t="s">
        <v>185</v>
      </c>
      <c r="E74" s="231">
        <v>86.5</v>
      </c>
      <c r="F74" s="249" t="s">
        <v>186</v>
      </c>
      <c r="G74" s="248" t="s">
        <v>187</v>
      </c>
      <c r="H74" s="235">
        <v>1</v>
      </c>
      <c r="I74" s="235" t="s">
        <v>32</v>
      </c>
      <c r="J74" s="250"/>
      <c r="K74" s="252"/>
      <c r="L74" s="252"/>
      <c r="M74" s="255"/>
      <c r="N74" s="256"/>
      <c r="O74" s="240">
        <f t="shared" si="0"/>
        <v>0</v>
      </c>
      <c r="P74" s="241"/>
      <c r="Q74" s="230" t="s">
        <v>188</v>
      </c>
      <c r="R74" s="230" t="s">
        <v>189</v>
      </c>
      <c r="S74" s="243"/>
      <c r="T74" s="244"/>
      <c r="U74" s="244"/>
      <c r="V74" s="245">
        <v>1</v>
      </c>
      <c r="W74" s="246"/>
      <c r="X74" s="246"/>
      <c r="Y74" s="246"/>
      <c r="Z74" s="246"/>
      <c r="AA74" s="246"/>
      <c r="AB74" s="246"/>
      <c r="AC74" s="246"/>
      <c r="AD74" s="246"/>
      <c r="AE74" s="246"/>
      <c r="AF74" s="246"/>
      <c r="AG74" s="246"/>
      <c r="AH74" s="246"/>
      <c r="AI74" s="246"/>
      <c r="AJ74" s="246"/>
      <c r="AK74" s="246"/>
      <c r="AL74" s="246"/>
      <c r="AM74" s="246"/>
      <c r="AN74" s="246"/>
      <c r="AO74" s="246"/>
      <c r="AP74" s="246"/>
      <c r="AQ74" s="246"/>
      <c r="AR74" s="246"/>
      <c r="AS74" s="246"/>
      <c r="AT74" s="246"/>
      <c r="AU74" s="246"/>
      <c r="AV74" s="246"/>
      <c r="AW74" s="246"/>
      <c r="AX74" s="246"/>
      <c r="AY74" s="246"/>
      <c r="AZ74" s="246"/>
      <c r="BA74" s="246"/>
      <c r="BB74" s="246"/>
      <c r="BC74" s="246"/>
      <c r="BD74" s="246"/>
      <c r="BE74" s="246"/>
      <c r="BF74" s="246"/>
      <c r="BG74" s="246"/>
      <c r="BH74" s="246"/>
      <c r="BI74" s="246"/>
      <c r="BJ74" s="246"/>
      <c r="BK74" s="246"/>
      <c r="BL74" s="246"/>
      <c r="BM74" s="246"/>
      <c r="BN74" s="246"/>
      <c r="BO74" s="246"/>
      <c r="BP74" s="246"/>
      <c r="BQ74" s="246"/>
      <c r="BR74" s="246"/>
      <c r="BS74" s="246"/>
      <c r="BT74" s="246"/>
      <c r="BU74" s="246"/>
      <c r="BV74" s="246"/>
    </row>
    <row r="75" spans="1:74" s="246" customFormat="1" ht="54.75" hidden="1" customHeight="1" x14ac:dyDescent="0.3">
      <c r="B75" s="228">
        <v>66</v>
      </c>
      <c r="C75" s="229" t="s">
        <v>184</v>
      </c>
      <c r="D75" s="230" t="s">
        <v>185</v>
      </c>
      <c r="E75" s="231">
        <v>86.5</v>
      </c>
      <c r="F75" s="249" t="s">
        <v>190</v>
      </c>
      <c r="G75" s="248" t="s">
        <v>187</v>
      </c>
      <c r="H75" s="235">
        <v>1</v>
      </c>
      <c r="I75" s="235" t="s">
        <v>32</v>
      </c>
      <c r="J75" s="250"/>
      <c r="K75" s="252"/>
      <c r="L75" s="252"/>
      <c r="M75" s="255"/>
      <c r="N75" s="256"/>
      <c r="O75" s="240">
        <f t="shared" si="0"/>
        <v>0</v>
      </c>
      <c r="P75" s="241"/>
      <c r="Q75" s="230" t="s">
        <v>188</v>
      </c>
      <c r="R75" s="230" t="s">
        <v>189</v>
      </c>
      <c r="S75" s="243"/>
      <c r="T75" s="244"/>
      <c r="U75" s="244"/>
      <c r="V75" s="245">
        <v>1</v>
      </c>
    </row>
    <row r="76" spans="1:74" s="246" customFormat="1" ht="39" hidden="1" customHeight="1" x14ac:dyDescent="0.3">
      <c r="B76" s="228">
        <v>67</v>
      </c>
      <c r="C76" s="229" t="s">
        <v>184</v>
      </c>
      <c r="D76" s="230" t="s">
        <v>185</v>
      </c>
      <c r="E76" s="231">
        <v>86.5</v>
      </c>
      <c r="F76" s="249" t="s">
        <v>191</v>
      </c>
      <c r="G76" s="248" t="s">
        <v>187</v>
      </c>
      <c r="H76" s="235">
        <v>1</v>
      </c>
      <c r="I76" s="235" t="s">
        <v>32</v>
      </c>
      <c r="J76" s="250"/>
      <c r="K76" s="252"/>
      <c r="L76" s="252"/>
      <c r="M76" s="255"/>
      <c r="N76" s="256"/>
      <c r="O76" s="240">
        <f t="shared" ref="O76:O80" si="1">+SUM(J76:M76)/H76</f>
        <v>0</v>
      </c>
      <c r="P76" s="241"/>
      <c r="Q76" s="230" t="s">
        <v>188</v>
      </c>
      <c r="R76" s="230" t="s">
        <v>189</v>
      </c>
      <c r="S76" s="243"/>
      <c r="T76" s="244"/>
      <c r="U76" s="244"/>
      <c r="V76" s="245">
        <v>1</v>
      </c>
    </row>
    <row r="77" spans="1:74" s="246" customFormat="1" ht="28.5" hidden="1" customHeight="1" x14ac:dyDescent="0.3">
      <c r="B77" s="228">
        <v>68</v>
      </c>
      <c r="C77" s="229" t="s">
        <v>184</v>
      </c>
      <c r="D77" s="230" t="s">
        <v>185</v>
      </c>
      <c r="E77" s="231">
        <v>86.5</v>
      </c>
      <c r="F77" s="249" t="s">
        <v>192</v>
      </c>
      <c r="G77" s="248" t="s">
        <v>193</v>
      </c>
      <c r="H77" s="235">
        <v>1</v>
      </c>
      <c r="I77" s="235" t="s">
        <v>32</v>
      </c>
      <c r="J77" s="250"/>
      <c r="K77" s="252"/>
      <c r="L77" s="252"/>
      <c r="M77" s="255"/>
      <c r="N77" s="256"/>
      <c r="O77" s="240">
        <f t="shared" si="1"/>
        <v>0</v>
      </c>
      <c r="P77" s="241"/>
      <c r="Q77" s="230" t="s">
        <v>188</v>
      </c>
      <c r="R77" s="230" t="s">
        <v>189</v>
      </c>
      <c r="S77" s="243"/>
      <c r="T77" s="244"/>
      <c r="U77" s="244"/>
      <c r="V77" s="245">
        <v>1</v>
      </c>
    </row>
    <row r="78" spans="1:74" s="218" customFormat="1" ht="70.5" hidden="1" customHeight="1" x14ac:dyDescent="0.3">
      <c r="B78" s="200">
        <v>69</v>
      </c>
      <c r="C78" s="201" t="s">
        <v>184</v>
      </c>
      <c r="D78" s="202" t="s">
        <v>185</v>
      </c>
      <c r="E78" s="203">
        <v>86.5</v>
      </c>
      <c r="F78" s="292" t="s">
        <v>194</v>
      </c>
      <c r="G78" s="293" t="s">
        <v>195</v>
      </c>
      <c r="H78" s="294">
        <v>3</v>
      </c>
      <c r="I78" s="206" t="s">
        <v>32</v>
      </c>
      <c r="J78" s="295"/>
      <c r="K78" s="296">
        <v>1</v>
      </c>
      <c r="L78" s="296"/>
      <c r="M78" s="297"/>
      <c r="N78" s="298"/>
      <c r="O78" s="212">
        <f t="shared" si="1"/>
        <v>0.33333333333333331</v>
      </c>
      <c r="P78" s="299" t="s">
        <v>730</v>
      </c>
      <c r="Q78" s="202" t="s">
        <v>188</v>
      </c>
      <c r="R78" s="202" t="s">
        <v>189</v>
      </c>
      <c r="S78" s="300"/>
      <c r="T78" s="301">
        <v>1</v>
      </c>
      <c r="U78" s="301">
        <v>1</v>
      </c>
      <c r="V78" s="302">
        <v>1</v>
      </c>
    </row>
    <row r="79" spans="1:74" s="218" customFormat="1" ht="72.75" hidden="1" customHeight="1" x14ac:dyDescent="0.3">
      <c r="B79" s="303">
        <v>70</v>
      </c>
      <c r="C79" s="201" t="s">
        <v>184</v>
      </c>
      <c r="D79" s="202" t="s">
        <v>185</v>
      </c>
      <c r="E79" s="304">
        <v>86.5</v>
      </c>
      <c r="F79" s="292" t="s">
        <v>196</v>
      </c>
      <c r="G79" s="293" t="s">
        <v>197</v>
      </c>
      <c r="H79" s="294">
        <v>3</v>
      </c>
      <c r="I79" s="206" t="s">
        <v>32</v>
      </c>
      <c r="J79" s="295"/>
      <c r="K79" s="296">
        <v>1</v>
      </c>
      <c r="L79" s="296"/>
      <c r="M79" s="297"/>
      <c r="N79" s="298"/>
      <c r="O79" s="212">
        <f t="shared" si="1"/>
        <v>0.33333333333333331</v>
      </c>
      <c r="P79" s="299" t="s">
        <v>731</v>
      </c>
      <c r="Q79" s="202" t="s">
        <v>188</v>
      </c>
      <c r="R79" s="202" t="s">
        <v>189</v>
      </c>
      <c r="S79" s="300"/>
      <c r="T79" s="301">
        <v>1</v>
      </c>
      <c r="U79" s="301">
        <v>1</v>
      </c>
      <c r="V79" s="302">
        <v>1</v>
      </c>
    </row>
    <row r="80" spans="1:74" s="246" customFormat="1" ht="45.75" hidden="1" customHeight="1" thickBot="1" x14ac:dyDescent="0.35">
      <c r="B80" s="276">
        <v>71</v>
      </c>
      <c r="C80" s="277" t="s">
        <v>184</v>
      </c>
      <c r="D80" s="278" t="s">
        <v>185</v>
      </c>
      <c r="E80" s="279">
        <v>86.5</v>
      </c>
      <c r="F80" s="280" t="s">
        <v>198</v>
      </c>
      <c r="G80" s="281" t="s">
        <v>193</v>
      </c>
      <c r="H80" s="282">
        <v>1</v>
      </c>
      <c r="I80" s="282" t="s">
        <v>32</v>
      </c>
      <c r="J80" s="283"/>
      <c r="K80" s="284"/>
      <c r="L80" s="284"/>
      <c r="M80" s="285"/>
      <c r="N80" s="286"/>
      <c r="O80" s="287">
        <f t="shared" si="1"/>
        <v>0</v>
      </c>
      <c r="P80" s="288"/>
      <c r="Q80" s="278" t="s">
        <v>188</v>
      </c>
      <c r="R80" s="278" t="s">
        <v>189</v>
      </c>
      <c r="S80" s="289"/>
      <c r="T80" s="290"/>
      <c r="U80" s="290"/>
      <c r="V80" s="291">
        <v>1</v>
      </c>
    </row>
    <row r="81" spans="2:72" ht="21.75" hidden="1" thickBot="1" x14ac:dyDescent="0.3">
      <c r="C81" s="140"/>
      <c r="D81" s="141"/>
      <c r="H81" s="142"/>
      <c r="O81" s="148">
        <f>+AVERAGE(O10:O80)</f>
        <v>0.37112676056338023</v>
      </c>
    </row>
    <row r="82" spans="2:72" x14ac:dyDescent="0.25">
      <c r="C82" s="141"/>
      <c r="D82" s="141"/>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row>
    <row r="83" spans="2:72" x14ac:dyDescent="0.25">
      <c r="B83" s="316"/>
      <c r="C83" s="141">
        <v>1</v>
      </c>
      <c r="W83" s="144"/>
      <c r="X83" s="144"/>
      <c r="Y83" s="144"/>
      <c r="Z83" s="144"/>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row>
    <row r="84" spans="2:72" x14ac:dyDescent="0.25">
      <c r="B84" s="316"/>
      <c r="C84" s="141"/>
    </row>
    <row r="85" spans="2:72" x14ac:dyDescent="0.25">
      <c r="B85" s="317"/>
      <c r="C85" s="141">
        <v>2</v>
      </c>
    </row>
    <row r="86" spans="2:72" x14ac:dyDescent="0.25">
      <c r="B86" s="317"/>
      <c r="C86" s="141"/>
    </row>
    <row r="87" spans="2:72" x14ac:dyDescent="0.25">
      <c r="B87" s="318"/>
      <c r="C87" s="141">
        <v>4</v>
      </c>
    </row>
    <row r="88" spans="2:72" x14ac:dyDescent="0.25">
      <c r="B88" s="318"/>
      <c r="C88" s="141"/>
    </row>
    <row r="89" spans="2:72" x14ac:dyDescent="0.25">
      <c r="C89" s="141"/>
    </row>
    <row r="90" spans="2:72" x14ac:dyDescent="0.25">
      <c r="C90" s="141"/>
    </row>
  </sheetData>
  <sheetProtection formatCells="0" formatColumns="0" formatRows="0" insertColumns="0" insertRows="0" insertHyperlinks="0" sort="0" autoFilter="0" pivotTables="0"/>
  <protectedRanges>
    <protectedRange sqref="P72 P74:P80 P10:P70" name="OBSERV"/>
    <protectedRange sqref="J10:J80" name="LOGROIIITRIM"/>
    <protectedRange sqref="P71" name="OBSERV_1"/>
    <protectedRange sqref="P73" name="OBSERV_2"/>
  </protectedRanges>
  <autoFilter ref="A9:BV81" xr:uid="{00000000-0001-0000-0000-000000000000}">
    <filterColumn colId="17">
      <filters>
        <filter val="Subdirector Operativo"/>
        <filter val="Subdirector Operativo y  Calidad"/>
        <filter val="Subdirector Operativo y  Planeación"/>
        <filter val="Subdirector Operativo y  Prensa"/>
        <filter val="Subdirector Operativo y  Sistemas"/>
      </filters>
    </filterColumn>
  </autoFilter>
  <mergeCells count="26">
    <mergeCell ref="D7:D9"/>
    <mergeCell ref="J7:M7"/>
    <mergeCell ref="S7:V7"/>
    <mergeCell ref="S8:T8"/>
    <mergeCell ref="Q7:Q9"/>
    <mergeCell ref="R7:R9"/>
    <mergeCell ref="J8:K8"/>
    <mergeCell ref="E7:E9"/>
    <mergeCell ref="F7:F9"/>
    <mergeCell ref="G7:G9"/>
    <mergeCell ref="R2:V2"/>
    <mergeCell ref="H7:H9"/>
    <mergeCell ref="N7:N9"/>
    <mergeCell ref="I7:I9"/>
    <mergeCell ref="R3:V3"/>
    <mergeCell ref="L8:M8"/>
    <mergeCell ref="R5:V5"/>
    <mergeCell ref="O7:O9"/>
    <mergeCell ref="F6:V6"/>
    <mergeCell ref="P7:P9"/>
    <mergeCell ref="B2:Q5"/>
    <mergeCell ref="B6:E6"/>
    <mergeCell ref="R4:V4"/>
    <mergeCell ref="U8:V8"/>
    <mergeCell ref="B7:B9"/>
    <mergeCell ref="C7:C9"/>
  </mergeCells>
  <phoneticPr fontId="2" type="noConversion"/>
  <pageMargins left="0.7" right="0.7" top="0.75" bottom="0.75" header="0.3" footer="0.3"/>
  <pageSetup scale="90" orientation="landscape" horizontalDpi="4294967292" verticalDpi="4294967292"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5"/>
  <sheetViews>
    <sheetView workbookViewId="0">
      <selection activeCell="G14" sqref="G14"/>
    </sheetView>
  </sheetViews>
  <sheetFormatPr baseColWidth="10" defaultColWidth="11.42578125" defaultRowHeight="15" x14ac:dyDescent="0.25"/>
  <sheetData>
    <row r="1" spans="2:6" x14ac:dyDescent="0.25">
      <c r="B1" t="s">
        <v>199</v>
      </c>
    </row>
    <row r="2" spans="2:6" x14ac:dyDescent="0.25">
      <c r="B2" t="s">
        <v>200</v>
      </c>
    </row>
    <row r="3" spans="2:6" x14ac:dyDescent="0.25">
      <c r="B3" t="s">
        <v>201</v>
      </c>
    </row>
    <row r="4" spans="2:6" x14ac:dyDescent="0.25">
      <c r="B4" t="s">
        <v>202</v>
      </c>
    </row>
    <row r="5" spans="2:6" x14ac:dyDescent="0.25">
      <c r="B5" t="s">
        <v>203</v>
      </c>
    </row>
    <row r="6" spans="2:6" x14ac:dyDescent="0.25">
      <c r="B6" t="s">
        <v>204</v>
      </c>
    </row>
    <row r="7" spans="2:6" x14ac:dyDescent="0.25">
      <c r="B7" t="s">
        <v>205</v>
      </c>
    </row>
    <row r="8" spans="2:6" x14ac:dyDescent="0.25">
      <c r="B8" t="s">
        <v>206</v>
      </c>
    </row>
    <row r="9" spans="2:6" x14ac:dyDescent="0.25">
      <c r="B9" t="s">
        <v>207</v>
      </c>
    </row>
    <row r="10" spans="2:6" x14ac:dyDescent="0.25">
      <c r="F10" t="s">
        <v>208</v>
      </c>
    </row>
    <row r="11" spans="2:6" x14ac:dyDescent="0.25">
      <c r="E11">
        <v>238</v>
      </c>
      <c r="F11" t="s">
        <v>209</v>
      </c>
    </row>
    <row r="12" spans="2:6" x14ac:dyDescent="0.25">
      <c r="F12" t="s">
        <v>210</v>
      </c>
    </row>
    <row r="13" spans="2:6" x14ac:dyDescent="0.25">
      <c r="F13" t="s">
        <v>211</v>
      </c>
    </row>
    <row r="14" spans="2:6" x14ac:dyDescent="0.25">
      <c r="F14" t="s">
        <v>212</v>
      </c>
    </row>
    <row r="15" spans="2:6" x14ac:dyDescent="0.25">
      <c r="F15" t="s">
        <v>213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4"/>
  <sheetViews>
    <sheetView workbookViewId="0">
      <selection activeCell="G14" sqref="G14"/>
    </sheetView>
  </sheetViews>
  <sheetFormatPr baseColWidth="10" defaultColWidth="11.42578125" defaultRowHeight="15" x14ac:dyDescent="0.25"/>
  <cols>
    <col min="1" max="1" width="24.42578125" bestFit="1" customWidth="1"/>
    <col min="2" max="2" width="8.28515625" bestFit="1" customWidth="1"/>
    <col min="3" max="3" width="7.42578125" bestFit="1" customWidth="1"/>
    <col min="4" max="4" width="30.85546875" bestFit="1" customWidth="1"/>
    <col min="5" max="5" width="16.85546875" bestFit="1" customWidth="1"/>
    <col min="6" max="6" width="15.42578125" bestFit="1" customWidth="1"/>
    <col min="7" max="7" width="14.85546875" bestFit="1" customWidth="1"/>
    <col min="8" max="8" width="19.7109375" bestFit="1" customWidth="1"/>
    <col min="9" max="9" width="13.42578125" bestFit="1" customWidth="1"/>
    <col min="10" max="10" width="16.28515625" bestFit="1" customWidth="1"/>
    <col min="11" max="11" width="21.85546875" bestFit="1" customWidth="1"/>
    <col min="12" max="12" width="10.85546875" bestFit="1" customWidth="1"/>
    <col min="13" max="13" width="11.7109375" bestFit="1" customWidth="1"/>
    <col min="14" max="22" width="33.140625" bestFit="1" customWidth="1"/>
    <col min="23" max="23" width="29.42578125" bestFit="1" customWidth="1"/>
    <col min="24" max="24" width="37.85546875" bestFit="1" customWidth="1"/>
  </cols>
  <sheetData>
    <row r="3" spans="1:13" x14ac:dyDescent="0.25">
      <c r="B3" t="s">
        <v>214</v>
      </c>
      <c r="C3" t="s">
        <v>215</v>
      </c>
      <c r="D3" t="s">
        <v>216</v>
      </c>
      <c r="E3" t="s">
        <v>217</v>
      </c>
      <c r="F3" t="s">
        <v>218</v>
      </c>
      <c r="G3" t="s">
        <v>219</v>
      </c>
      <c r="H3" t="s">
        <v>220</v>
      </c>
      <c r="I3" t="s">
        <v>221</v>
      </c>
      <c r="J3" t="s">
        <v>222</v>
      </c>
      <c r="K3" t="s">
        <v>223</v>
      </c>
      <c r="L3" t="s">
        <v>224</v>
      </c>
      <c r="M3" t="s">
        <v>225</v>
      </c>
    </row>
    <row r="4" spans="1:13" x14ac:dyDescent="0.25">
      <c r="A4" t="s">
        <v>226</v>
      </c>
      <c r="B4" s="1">
        <v>0.72859025032938074</v>
      </c>
      <c r="C4" s="1">
        <v>1</v>
      </c>
      <c r="D4" s="1">
        <v>1</v>
      </c>
      <c r="E4" s="1">
        <v>0.75909090909090893</v>
      </c>
      <c r="F4" s="1" t="e">
        <v>#DIV/0!</v>
      </c>
      <c r="G4" s="1">
        <v>1</v>
      </c>
      <c r="H4" s="1">
        <v>0.75</v>
      </c>
      <c r="I4" s="1">
        <v>1</v>
      </c>
      <c r="J4" s="1">
        <v>0.92647058823529416</v>
      </c>
      <c r="K4" s="1" t="e">
        <v>#DIV/0!</v>
      </c>
      <c r="L4" s="1">
        <v>0.8</v>
      </c>
      <c r="M4" s="1">
        <v>0.81996891996892007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C15"/>
  <sheetViews>
    <sheetView workbookViewId="0">
      <selection activeCell="A3" sqref="A3:C15"/>
    </sheetView>
  </sheetViews>
  <sheetFormatPr baseColWidth="10" defaultColWidth="11.42578125" defaultRowHeight="15" x14ac:dyDescent="0.25"/>
  <cols>
    <col min="1" max="1" width="30.42578125" bestFit="1" customWidth="1"/>
    <col min="2" max="2" width="23" bestFit="1" customWidth="1"/>
    <col min="3" max="3" width="33.140625" bestFit="1" customWidth="1"/>
    <col min="4" max="4" width="3.85546875" bestFit="1" customWidth="1"/>
    <col min="5" max="5" width="11.85546875" bestFit="1" customWidth="1"/>
    <col min="6" max="6" width="4.85546875" bestFit="1" customWidth="1"/>
    <col min="7" max="7" width="11.85546875" bestFit="1" customWidth="1"/>
    <col min="8" max="8" width="4.85546875" bestFit="1" customWidth="1"/>
    <col min="9" max="9" width="3.85546875" bestFit="1" customWidth="1"/>
    <col min="10" max="10" width="4.85546875" bestFit="1" customWidth="1"/>
    <col min="11" max="12" width="3.85546875" bestFit="1" customWidth="1"/>
    <col min="13" max="13" width="5.85546875" bestFit="1" customWidth="1"/>
    <col min="14" max="14" width="4.85546875" bestFit="1" customWidth="1"/>
    <col min="15" max="15" width="3.85546875" bestFit="1" customWidth="1"/>
    <col min="16" max="16" width="4.85546875" bestFit="1" customWidth="1"/>
    <col min="17" max="17" width="3.85546875" bestFit="1" customWidth="1"/>
    <col min="18" max="18" width="4.85546875" bestFit="1" customWidth="1"/>
    <col min="19" max="19" width="1.85546875" bestFit="1" customWidth="1"/>
    <col min="21" max="21" width="3.28515625" bestFit="1" customWidth="1"/>
    <col min="22" max="22" width="5.28515625" bestFit="1" customWidth="1"/>
    <col min="23" max="23" width="8.85546875" bestFit="1" customWidth="1"/>
    <col min="24" max="24" width="7.85546875" bestFit="1" customWidth="1"/>
    <col min="25" max="25" width="10.140625" bestFit="1" customWidth="1"/>
    <col min="26" max="26" width="11.7109375" bestFit="1" customWidth="1"/>
  </cols>
  <sheetData>
    <row r="3" spans="1:3" x14ac:dyDescent="0.25">
      <c r="A3" s="38" t="s">
        <v>227</v>
      </c>
      <c r="B3" t="s">
        <v>228</v>
      </c>
      <c r="C3" t="s">
        <v>229</v>
      </c>
    </row>
    <row r="4" spans="1:3" x14ac:dyDescent="0.25">
      <c r="A4" s="39" t="s">
        <v>214</v>
      </c>
      <c r="B4" s="1">
        <v>0.85411764705882354</v>
      </c>
      <c r="C4" s="1">
        <v>0.71310344827586192</v>
      </c>
    </row>
    <row r="5" spans="1:3" x14ac:dyDescent="0.25">
      <c r="A5" s="39" t="s">
        <v>215</v>
      </c>
      <c r="B5" s="1">
        <v>1</v>
      </c>
      <c r="C5" s="1">
        <v>0.94444444444444431</v>
      </c>
    </row>
    <row r="6" spans="1:3" x14ac:dyDescent="0.25">
      <c r="A6" s="39" t="s">
        <v>216</v>
      </c>
      <c r="B6" s="1">
        <v>1</v>
      </c>
      <c r="C6" s="1">
        <v>0.75</v>
      </c>
    </row>
    <row r="7" spans="1:3" x14ac:dyDescent="0.25">
      <c r="A7" s="39" t="s">
        <v>217</v>
      </c>
      <c r="B7" s="1">
        <v>0.97857142857142865</v>
      </c>
      <c r="C7" s="1">
        <v>0.91973684210526319</v>
      </c>
    </row>
    <row r="8" spans="1:3" x14ac:dyDescent="0.25">
      <c r="A8" s="39" t="s">
        <v>218</v>
      </c>
      <c r="B8" s="1" t="e">
        <v>#DIV/0!</v>
      </c>
      <c r="C8" s="1" t="e">
        <v>#DIV/0!</v>
      </c>
    </row>
    <row r="9" spans="1:3" x14ac:dyDescent="0.25">
      <c r="A9" s="39" t="s">
        <v>219</v>
      </c>
      <c r="B9" s="1">
        <v>1</v>
      </c>
      <c r="C9" s="1">
        <v>0.79999999999999993</v>
      </c>
    </row>
    <row r="10" spans="1:3" x14ac:dyDescent="0.25">
      <c r="A10" s="39" t="s">
        <v>220</v>
      </c>
      <c r="B10" s="1">
        <v>0.9</v>
      </c>
      <c r="C10" s="1">
        <v>0.9</v>
      </c>
    </row>
    <row r="11" spans="1:3" x14ac:dyDescent="0.25">
      <c r="A11" s="39" t="s">
        <v>221</v>
      </c>
      <c r="B11" s="1">
        <v>1</v>
      </c>
      <c r="C11" s="1">
        <v>0.75</v>
      </c>
    </row>
    <row r="12" spans="1:3" x14ac:dyDescent="0.25">
      <c r="A12" s="39" t="s">
        <v>222</v>
      </c>
      <c r="B12" s="1">
        <v>0.9631578947368421</v>
      </c>
      <c r="C12" s="1">
        <v>0.83965517241379317</v>
      </c>
    </row>
    <row r="13" spans="1:3" x14ac:dyDescent="0.25">
      <c r="A13" s="39" t="s">
        <v>223</v>
      </c>
      <c r="B13" s="1">
        <v>0.6</v>
      </c>
      <c r="C13" s="1">
        <v>0.6</v>
      </c>
    </row>
    <row r="14" spans="1:3" x14ac:dyDescent="0.25">
      <c r="A14" s="39" t="s">
        <v>224</v>
      </c>
      <c r="B14" s="1">
        <v>0.83636363636363631</v>
      </c>
      <c r="C14" s="1">
        <v>0.80294117647058816</v>
      </c>
    </row>
    <row r="15" spans="1:3" x14ac:dyDescent="0.25">
      <c r="A15" s="39" t="s">
        <v>225</v>
      </c>
      <c r="B15" s="1">
        <v>0.91784568372803665</v>
      </c>
      <c r="C15" s="1">
        <v>0.8291076115485565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I138"/>
  <sheetViews>
    <sheetView topLeftCell="AO2" zoomScale="33" zoomScaleNormal="33" workbookViewId="0">
      <selection activeCell="A2" sqref="A1:AN65536"/>
    </sheetView>
  </sheetViews>
  <sheetFormatPr baseColWidth="10" defaultColWidth="11.42578125" defaultRowHeight="15" x14ac:dyDescent="0.25"/>
  <cols>
    <col min="1" max="40" width="0" hidden="1" customWidth="1"/>
  </cols>
  <sheetData>
    <row r="1" spans="2:35" ht="15.75" thickBot="1" x14ac:dyDescent="0.3"/>
    <row r="2" spans="2:35" ht="39" thickBot="1" x14ac:dyDescent="0.3">
      <c r="B2" s="25" t="s">
        <v>7</v>
      </c>
      <c r="C2" s="26" t="s">
        <v>230</v>
      </c>
      <c r="D2" s="26" t="s">
        <v>231</v>
      </c>
      <c r="E2" s="26" t="s">
        <v>232</v>
      </c>
      <c r="F2" s="23" t="s">
        <v>233</v>
      </c>
      <c r="G2" s="27" t="s">
        <v>234</v>
      </c>
      <c r="H2" s="27" t="s">
        <v>235</v>
      </c>
      <c r="I2" s="28" t="s">
        <v>236</v>
      </c>
      <c r="J2" s="29" t="s">
        <v>237</v>
      </c>
      <c r="K2" s="29" t="s">
        <v>238</v>
      </c>
      <c r="L2" s="30" t="s">
        <v>239</v>
      </c>
      <c r="M2" s="31" t="s">
        <v>240</v>
      </c>
      <c r="N2" s="32" t="s">
        <v>241</v>
      </c>
      <c r="O2" s="32" t="s">
        <v>242</v>
      </c>
      <c r="P2" s="32" t="s">
        <v>243</v>
      </c>
      <c r="Q2" s="33" t="s">
        <v>244</v>
      </c>
      <c r="R2" s="34" t="s">
        <v>245</v>
      </c>
      <c r="S2" s="23" t="s">
        <v>246</v>
      </c>
      <c r="T2" s="23" t="s">
        <v>247</v>
      </c>
      <c r="U2" s="24" t="s">
        <v>248</v>
      </c>
      <c r="V2" s="35" t="s">
        <v>249</v>
      </c>
      <c r="W2" s="35" t="s">
        <v>250</v>
      </c>
      <c r="X2" s="35" t="s">
        <v>251</v>
      </c>
      <c r="Y2" s="35" t="s">
        <v>252</v>
      </c>
      <c r="Z2" s="36" t="s">
        <v>253</v>
      </c>
      <c r="AA2" s="22" t="s">
        <v>254</v>
      </c>
      <c r="AB2" s="23" t="s">
        <v>255</v>
      </c>
      <c r="AC2" s="23" t="s">
        <v>256</v>
      </c>
      <c r="AD2" s="24" t="s">
        <v>257</v>
      </c>
      <c r="AE2" s="37" t="s">
        <v>258</v>
      </c>
      <c r="AF2" s="23" t="s">
        <v>17</v>
      </c>
      <c r="AG2" s="23" t="s">
        <v>18</v>
      </c>
      <c r="AH2" s="24" t="s">
        <v>259</v>
      </c>
      <c r="AI2" t="s">
        <v>19</v>
      </c>
    </row>
    <row r="3" spans="2:35" ht="157.5" x14ac:dyDescent="0.25">
      <c r="B3" s="40" t="s">
        <v>28</v>
      </c>
      <c r="C3" s="41" t="s">
        <v>260</v>
      </c>
      <c r="D3" s="41" t="s">
        <v>261</v>
      </c>
      <c r="E3" s="41" t="s">
        <v>262</v>
      </c>
      <c r="F3" s="41" t="s">
        <v>32</v>
      </c>
      <c r="G3" s="41">
        <v>1</v>
      </c>
      <c r="H3" s="42">
        <v>1</v>
      </c>
      <c r="I3" s="43">
        <v>1</v>
      </c>
      <c r="J3" s="43">
        <v>0</v>
      </c>
      <c r="K3" s="43">
        <v>0</v>
      </c>
      <c r="L3" s="43">
        <v>0</v>
      </c>
      <c r="M3" s="44"/>
      <c r="N3" s="45"/>
      <c r="O3" s="45">
        <v>1</v>
      </c>
      <c r="P3" s="46"/>
      <c r="Q3" s="47" t="s">
        <v>263</v>
      </c>
      <c r="R3" s="48">
        <v>0</v>
      </c>
      <c r="S3" s="49">
        <v>0</v>
      </c>
      <c r="T3" s="49" t="s">
        <v>264</v>
      </c>
      <c r="U3" s="50">
        <v>0</v>
      </c>
      <c r="V3" s="51" t="s">
        <v>265</v>
      </c>
      <c r="W3" s="51" t="s">
        <v>266</v>
      </c>
      <c r="X3" s="51" t="s">
        <v>267</v>
      </c>
      <c r="Y3" s="51" t="s">
        <v>266</v>
      </c>
      <c r="Z3" s="52">
        <v>1</v>
      </c>
      <c r="AA3" s="53">
        <v>1</v>
      </c>
      <c r="AB3" s="54">
        <v>1</v>
      </c>
      <c r="AC3" s="55">
        <v>1</v>
      </c>
      <c r="AD3" s="56" t="s">
        <v>268</v>
      </c>
      <c r="AE3" s="57">
        <v>1</v>
      </c>
      <c r="AF3" s="58" t="s">
        <v>269</v>
      </c>
      <c r="AG3" s="41" t="s">
        <v>270</v>
      </c>
      <c r="AH3" s="59" t="s">
        <v>217</v>
      </c>
      <c r="AI3" t="s">
        <v>271</v>
      </c>
    </row>
    <row r="4" spans="2:35" ht="409.5" x14ac:dyDescent="0.25">
      <c r="B4" s="99" t="s">
        <v>28</v>
      </c>
      <c r="C4" s="100" t="s">
        <v>260</v>
      </c>
      <c r="D4" s="100" t="s">
        <v>272</v>
      </c>
      <c r="E4" s="100" t="s">
        <v>273</v>
      </c>
      <c r="F4" s="100" t="s">
        <v>32</v>
      </c>
      <c r="G4" s="100">
        <v>1</v>
      </c>
      <c r="H4" s="101">
        <v>1</v>
      </c>
      <c r="I4" s="43">
        <v>0</v>
      </c>
      <c r="J4" s="43">
        <v>1</v>
      </c>
      <c r="K4" s="43">
        <v>0</v>
      </c>
      <c r="L4" s="43">
        <v>0</v>
      </c>
      <c r="M4" s="102"/>
      <c r="N4" s="103">
        <v>1</v>
      </c>
      <c r="O4" s="103"/>
      <c r="P4" s="60">
        <v>0</v>
      </c>
      <c r="Q4" s="61" t="s">
        <v>263</v>
      </c>
      <c r="R4" s="104">
        <v>0</v>
      </c>
      <c r="S4" s="105" t="s">
        <v>264</v>
      </c>
      <c r="T4" s="105">
        <v>0</v>
      </c>
      <c r="U4" s="106">
        <v>0</v>
      </c>
      <c r="V4" s="62" t="s">
        <v>266</v>
      </c>
      <c r="W4" s="62" t="s">
        <v>274</v>
      </c>
      <c r="X4" s="62" t="s">
        <v>266</v>
      </c>
      <c r="Y4" s="62" t="s">
        <v>266</v>
      </c>
      <c r="Z4" s="63">
        <v>1</v>
      </c>
      <c r="AA4" s="107" t="s">
        <v>268</v>
      </c>
      <c r="AB4" s="108">
        <v>1</v>
      </c>
      <c r="AC4" s="109" t="s">
        <v>268</v>
      </c>
      <c r="AD4" s="110" t="s">
        <v>268</v>
      </c>
      <c r="AE4" s="64">
        <v>1</v>
      </c>
      <c r="AF4" s="111" t="s">
        <v>275</v>
      </c>
      <c r="AG4" s="100" t="s">
        <v>270</v>
      </c>
      <c r="AH4" s="112" t="s">
        <v>217</v>
      </c>
      <c r="AI4" t="s">
        <v>276</v>
      </c>
    </row>
    <row r="5" spans="2:35" ht="213.75" x14ac:dyDescent="0.25">
      <c r="B5" s="99" t="s">
        <v>28</v>
      </c>
      <c r="C5" s="100" t="s">
        <v>260</v>
      </c>
      <c r="D5" s="100" t="s">
        <v>277</v>
      </c>
      <c r="E5" s="100" t="s">
        <v>278</v>
      </c>
      <c r="F5" s="100" t="s">
        <v>32</v>
      </c>
      <c r="G5" s="100">
        <v>2</v>
      </c>
      <c r="H5" s="101">
        <v>2</v>
      </c>
      <c r="I5" s="43">
        <v>0</v>
      </c>
      <c r="J5" s="43">
        <v>1</v>
      </c>
      <c r="K5" s="43">
        <v>0</v>
      </c>
      <c r="L5" s="43">
        <v>0</v>
      </c>
      <c r="M5" s="102"/>
      <c r="N5" s="103">
        <v>1</v>
      </c>
      <c r="O5" s="103"/>
      <c r="P5" s="60">
        <v>1</v>
      </c>
      <c r="Q5" s="61" t="s">
        <v>263</v>
      </c>
      <c r="R5" s="104">
        <v>0</v>
      </c>
      <c r="S5" s="105" t="s">
        <v>264</v>
      </c>
      <c r="T5" s="105">
        <v>0</v>
      </c>
      <c r="U5" s="106" t="s">
        <v>264</v>
      </c>
      <c r="V5" s="62" t="s">
        <v>266</v>
      </c>
      <c r="W5" s="62" t="s">
        <v>274</v>
      </c>
      <c r="X5" s="62" t="s">
        <v>266</v>
      </c>
      <c r="Y5" s="62" t="s">
        <v>267</v>
      </c>
      <c r="Z5" s="63">
        <v>1</v>
      </c>
      <c r="AA5" s="107" t="s">
        <v>268</v>
      </c>
      <c r="AB5" s="108">
        <v>1</v>
      </c>
      <c r="AC5" s="109" t="s">
        <v>268</v>
      </c>
      <c r="AD5" s="110" t="s">
        <v>279</v>
      </c>
      <c r="AE5" s="64">
        <v>0.5</v>
      </c>
      <c r="AF5" s="111" t="s">
        <v>280</v>
      </c>
      <c r="AG5" s="100" t="s">
        <v>270</v>
      </c>
      <c r="AH5" s="112" t="s">
        <v>217</v>
      </c>
      <c r="AI5" t="s">
        <v>271</v>
      </c>
    </row>
    <row r="6" spans="2:35" ht="191.25" x14ac:dyDescent="0.25">
      <c r="B6" s="99" t="s">
        <v>28</v>
      </c>
      <c r="C6" s="100" t="s">
        <v>260</v>
      </c>
      <c r="D6" s="100" t="s">
        <v>281</v>
      </c>
      <c r="E6" s="100" t="s">
        <v>282</v>
      </c>
      <c r="F6" s="100" t="s">
        <v>32</v>
      </c>
      <c r="G6" s="100">
        <v>2</v>
      </c>
      <c r="H6" s="101">
        <v>2</v>
      </c>
      <c r="I6" s="43">
        <v>0</v>
      </c>
      <c r="J6" s="43">
        <v>1</v>
      </c>
      <c r="K6" s="43">
        <v>0</v>
      </c>
      <c r="L6" s="43">
        <v>0</v>
      </c>
      <c r="M6" s="102"/>
      <c r="N6" s="103">
        <v>1</v>
      </c>
      <c r="O6" s="103"/>
      <c r="P6" s="60">
        <v>1</v>
      </c>
      <c r="Q6" s="61" t="s">
        <v>263</v>
      </c>
      <c r="R6" s="104">
        <v>0</v>
      </c>
      <c r="S6" s="105" t="s">
        <v>264</v>
      </c>
      <c r="T6" s="105">
        <v>0</v>
      </c>
      <c r="U6" s="106" t="s">
        <v>264</v>
      </c>
      <c r="V6" s="62" t="s">
        <v>266</v>
      </c>
      <c r="W6" s="62" t="s">
        <v>274</v>
      </c>
      <c r="X6" s="62" t="s">
        <v>266</v>
      </c>
      <c r="Y6" s="62" t="s">
        <v>267</v>
      </c>
      <c r="Z6" s="63">
        <v>1</v>
      </c>
      <c r="AA6" s="107" t="s">
        <v>268</v>
      </c>
      <c r="AB6" s="108">
        <v>1</v>
      </c>
      <c r="AC6" s="109" t="s">
        <v>268</v>
      </c>
      <c r="AD6" s="110" t="s">
        <v>279</v>
      </c>
      <c r="AE6" s="64">
        <v>0.5</v>
      </c>
      <c r="AF6" s="111" t="s">
        <v>283</v>
      </c>
      <c r="AG6" s="100" t="s">
        <v>270</v>
      </c>
      <c r="AH6" s="112" t="s">
        <v>217</v>
      </c>
      <c r="AI6" t="s">
        <v>284</v>
      </c>
    </row>
    <row r="7" spans="2:35" ht="285" x14ac:dyDescent="0.25">
      <c r="B7" s="99" t="s">
        <v>28</v>
      </c>
      <c r="C7" s="100" t="s">
        <v>260</v>
      </c>
      <c r="D7" s="100" t="s">
        <v>285</v>
      </c>
      <c r="E7" s="100" t="s">
        <v>286</v>
      </c>
      <c r="F7" s="100" t="s">
        <v>32</v>
      </c>
      <c r="G7" s="100">
        <v>1</v>
      </c>
      <c r="H7" s="101">
        <v>1</v>
      </c>
      <c r="I7" s="43">
        <v>0</v>
      </c>
      <c r="J7" s="43">
        <v>1</v>
      </c>
      <c r="K7" s="43">
        <v>0</v>
      </c>
      <c r="L7" s="43">
        <v>0</v>
      </c>
      <c r="M7" s="102"/>
      <c r="N7" s="103">
        <v>1</v>
      </c>
      <c r="O7" s="103"/>
      <c r="P7" s="60"/>
      <c r="Q7" s="61" t="s">
        <v>263</v>
      </c>
      <c r="R7" s="104">
        <v>0</v>
      </c>
      <c r="S7" s="105" t="s">
        <v>264</v>
      </c>
      <c r="T7" s="105">
        <v>0</v>
      </c>
      <c r="U7" s="106">
        <v>0</v>
      </c>
      <c r="V7" s="62" t="s">
        <v>266</v>
      </c>
      <c r="W7" s="62" t="s">
        <v>274</v>
      </c>
      <c r="X7" s="62" t="s">
        <v>266</v>
      </c>
      <c r="Y7" s="62" t="s">
        <v>266</v>
      </c>
      <c r="Z7" s="63">
        <v>1</v>
      </c>
      <c r="AA7" s="107" t="s">
        <v>268</v>
      </c>
      <c r="AB7" s="108">
        <v>1</v>
      </c>
      <c r="AC7" s="109" t="s">
        <v>268</v>
      </c>
      <c r="AD7" s="110" t="s">
        <v>268</v>
      </c>
      <c r="AE7" s="64">
        <v>1</v>
      </c>
      <c r="AF7" s="111" t="s">
        <v>287</v>
      </c>
      <c r="AG7" s="100" t="s">
        <v>270</v>
      </c>
      <c r="AH7" s="112" t="s">
        <v>217</v>
      </c>
      <c r="AI7" t="s">
        <v>276</v>
      </c>
    </row>
    <row r="8" spans="2:35" ht="342" x14ac:dyDescent="0.25">
      <c r="B8" s="99" t="s">
        <v>28</v>
      </c>
      <c r="C8" s="100" t="s">
        <v>260</v>
      </c>
      <c r="D8" s="100" t="s">
        <v>288</v>
      </c>
      <c r="E8" s="100" t="s">
        <v>289</v>
      </c>
      <c r="F8" s="100" t="s">
        <v>32</v>
      </c>
      <c r="G8" s="100">
        <v>1</v>
      </c>
      <c r="H8" s="101">
        <v>1</v>
      </c>
      <c r="I8" s="43">
        <v>0</v>
      </c>
      <c r="J8" s="43">
        <v>1</v>
      </c>
      <c r="K8" s="43">
        <v>0</v>
      </c>
      <c r="L8" s="43">
        <v>0</v>
      </c>
      <c r="M8" s="102"/>
      <c r="N8" s="103">
        <v>1</v>
      </c>
      <c r="O8" s="103"/>
      <c r="P8" s="60"/>
      <c r="Q8" s="61" t="s">
        <v>263</v>
      </c>
      <c r="R8" s="104">
        <v>0</v>
      </c>
      <c r="S8" s="105" t="s">
        <v>264</v>
      </c>
      <c r="T8" s="105">
        <v>0</v>
      </c>
      <c r="U8" s="106">
        <v>0</v>
      </c>
      <c r="V8" s="62" t="s">
        <v>266</v>
      </c>
      <c r="W8" s="62" t="s">
        <v>274</v>
      </c>
      <c r="X8" s="62" t="s">
        <v>266</v>
      </c>
      <c r="Y8" s="62" t="s">
        <v>266</v>
      </c>
      <c r="Z8" s="63">
        <v>1</v>
      </c>
      <c r="AA8" s="107" t="s">
        <v>268</v>
      </c>
      <c r="AB8" s="108">
        <v>1</v>
      </c>
      <c r="AC8" s="109" t="s">
        <v>268</v>
      </c>
      <c r="AD8" s="110" t="s">
        <v>268</v>
      </c>
      <c r="AE8" s="64">
        <v>1</v>
      </c>
      <c r="AF8" s="111" t="s">
        <v>290</v>
      </c>
      <c r="AG8" s="100" t="s">
        <v>270</v>
      </c>
      <c r="AH8" s="112" t="s">
        <v>217</v>
      </c>
      <c r="AI8" t="s">
        <v>271</v>
      </c>
    </row>
    <row r="9" spans="2:35" ht="256.5" x14ac:dyDescent="0.25">
      <c r="B9" s="99" t="s">
        <v>28</v>
      </c>
      <c r="C9" s="100" t="s">
        <v>260</v>
      </c>
      <c r="D9" s="100" t="s">
        <v>291</v>
      </c>
      <c r="E9" s="100" t="s">
        <v>292</v>
      </c>
      <c r="F9" s="100" t="s">
        <v>32</v>
      </c>
      <c r="G9" s="100">
        <v>2</v>
      </c>
      <c r="H9" s="101">
        <v>2</v>
      </c>
      <c r="I9" s="43">
        <v>1</v>
      </c>
      <c r="J9" s="43">
        <v>0</v>
      </c>
      <c r="K9" s="43">
        <v>0</v>
      </c>
      <c r="L9" s="43">
        <v>0</v>
      </c>
      <c r="M9" s="102">
        <v>1</v>
      </c>
      <c r="N9" s="103"/>
      <c r="O9" s="103"/>
      <c r="P9" s="60">
        <v>1</v>
      </c>
      <c r="Q9" s="61" t="s">
        <v>263</v>
      </c>
      <c r="R9" s="104" t="s">
        <v>264</v>
      </c>
      <c r="S9" s="105">
        <v>0</v>
      </c>
      <c r="T9" s="105">
        <v>0</v>
      </c>
      <c r="U9" s="106" t="s">
        <v>264</v>
      </c>
      <c r="V9" s="62" t="s">
        <v>274</v>
      </c>
      <c r="W9" s="62" t="s">
        <v>266</v>
      </c>
      <c r="X9" s="62" t="s">
        <v>266</v>
      </c>
      <c r="Y9" s="62" t="s">
        <v>267</v>
      </c>
      <c r="Z9" s="65" t="s">
        <v>268</v>
      </c>
      <c r="AA9" s="107">
        <v>1</v>
      </c>
      <c r="AB9" s="108" t="s">
        <v>268</v>
      </c>
      <c r="AC9" s="109" t="s">
        <v>268</v>
      </c>
      <c r="AD9" s="110" t="s">
        <v>279</v>
      </c>
      <c r="AE9" s="64">
        <v>0.5</v>
      </c>
      <c r="AF9" s="111" t="s">
        <v>293</v>
      </c>
      <c r="AG9" s="100" t="s">
        <v>270</v>
      </c>
      <c r="AH9" s="112" t="s">
        <v>217</v>
      </c>
      <c r="AI9" t="s">
        <v>271</v>
      </c>
    </row>
    <row r="10" spans="2:35" ht="409.5" x14ac:dyDescent="0.25">
      <c r="B10" s="99" t="s">
        <v>28</v>
      </c>
      <c r="C10" s="100" t="s">
        <v>260</v>
      </c>
      <c r="D10" s="100" t="s">
        <v>294</v>
      </c>
      <c r="E10" s="100" t="s">
        <v>295</v>
      </c>
      <c r="F10" s="100" t="s">
        <v>32</v>
      </c>
      <c r="G10" s="100">
        <v>2</v>
      </c>
      <c r="H10" s="101">
        <v>2</v>
      </c>
      <c r="I10" s="43">
        <v>0</v>
      </c>
      <c r="J10" s="43">
        <v>1</v>
      </c>
      <c r="K10" s="43">
        <v>1</v>
      </c>
      <c r="L10" s="43">
        <v>0</v>
      </c>
      <c r="M10" s="102"/>
      <c r="N10" s="103">
        <v>1</v>
      </c>
      <c r="O10" s="103">
        <v>1</v>
      </c>
      <c r="P10" s="60"/>
      <c r="Q10" s="61" t="s">
        <v>263</v>
      </c>
      <c r="R10" s="104">
        <v>0</v>
      </c>
      <c r="S10" s="105" t="s">
        <v>264</v>
      </c>
      <c r="T10" s="105" t="s">
        <v>264</v>
      </c>
      <c r="U10" s="106">
        <v>0</v>
      </c>
      <c r="V10" s="62" t="s">
        <v>266</v>
      </c>
      <c r="W10" s="62" t="s">
        <v>274</v>
      </c>
      <c r="X10" s="62" t="s">
        <v>274</v>
      </c>
      <c r="Y10" s="62" t="s">
        <v>266</v>
      </c>
      <c r="Z10" s="65">
        <v>1</v>
      </c>
      <c r="AA10" s="107" t="s">
        <v>268</v>
      </c>
      <c r="AB10" s="108">
        <v>1</v>
      </c>
      <c r="AC10" s="109">
        <v>1</v>
      </c>
      <c r="AD10" s="110" t="s">
        <v>268</v>
      </c>
      <c r="AE10" s="64">
        <v>1</v>
      </c>
      <c r="AF10" s="111" t="s">
        <v>296</v>
      </c>
      <c r="AG10" s="100" t="s">
        <v>270</v>
      </c>
      <c r="AH10" s="112" t="s">
        <v>217</v>
      </c>
      <c r="AI10" t="s">
        <v>271</v>
      </c>
    </row>
    <row r="11" spans="2:35" ht="270.75" x14ac:dyDescent="0.25">
      <c r="B11" s="99" t="s">
        <v>28</v>
      </c>
      <c r="C11" s="100" t="s">
        <v>260</v>
      </c>
      <c r="D11" s="100" t="s">
        <v>297</v>
      </c>
      <c r="E11" s="100" t="s">
        <v>298</v>
      </c>
      <c r="F11" s="113" t="s">
        <v>72</v>
      </c>
      <c r="G11" s="113">
        <v>2</v>
      </c>
      <c r="H11" s="114">
        <v>1</v>
      </c>
      <c r="I11" s="43">
        <v>1</v>
      </c>
      <c r="J11" s="43">
        <v>1</v>
      </c>
      <c r="K11" s="43">
        <v>1</v>
      </c>
      <c r="L11" s="43">
        <v>0</v>
      </c>
      <c r="M11" s="102"/>
      <c r="N11" s="103">
        <v>1</v>
      </c>
      <c r="O11" s="103"/>
      <c r="P11" s="60">
        <v>1</v>
      </c>
      <c r="Q11" s="61" t="s">
        <v>263</v>
      </c>
      <c r="R11" s="104">
        <v>0</v>
      </c>
      <c r="S11" s="105" t="s">
        <v>264</v>
      </c>
      <c r="T11" s="105">
        <v>0</v>
      </c>
      <c r="U11" s="106" t="s">
        <v>264</v>
      </c>
      <c r="V11" s="62" t="s">
        <v>265</v>
      </c>
      <c r="W11" s="62" t="s">
        <v>274</v>
      </c>
      <c r="X11" s="62" t="s">
        <v>265</v>
      </c>
      <c r="Y11" s="62" t="s">
        <v>267</v>
      </c>
      <c r="Z11" s="65">
        <v>2</v>
      </c>
      <c r="AA11" s="107">
        <v>1</v>
      </c>
      <c r="AB11" s="108">
        <v>1</v>
      </c>
      <c r="AC11" s="109">
        <v>1</v>
      </c>
      <c r="AD11" s="110" t="s">
        <v>279</v>
      </c>
      <c r="AE11" s="64" t="s">
        <v>299</v>
      </c>
      <c r="AF11" s="111" t="s">
        <v>300</v>
      </c>
      <c r="AG11" s="100" t="s">
        <v>270</v>
      </c>
      <c r="AH11" s="112" t="s">
        <v>217</v>
      </c>
      <c r="AI11" t="s">
        <v>271</v>
      </c>
    </row>
    <row r="12" spans="2:35" ht="409.5" x14ac:dyDescent="0.25">
      <c r="B12" s="99" t="s">
        <v>28</v>
      </c>
      <c r="C12" s="100" t="s">
        <v>46</v>
      </c>
      <c r="D12" s="100" t="s">
        <v>301</v>
      </c>
      <c r="E12" s="100" t="s">
        <v>302</v>
      </c>
      <c r="F12" s="113" t="s">
        <v>32</v>
      </c>
      <c r="G12" s="113">
        <v>2</v>
      </c>
      <c r="H12" s="114">
        <v>2</v>
      </c>
      <c r="I12" s="43">
        <v>2</v>
      </c>
      <c r="J12" s="43">
        <v>0</v>
      </c>
      <c r="K12" s="43">
        <v>0</v>
      </c>
      <c r="L12" s="43">
        <v>0</v>
      </c>
      <c r="M12" s="102"/>
      <c r="N12" s="103">
        <v>1</v>
      </c>
      <c r="O12" s="103"/>
      <c r="P12" s="60">
        <v>1</v>
      </c>
      <c r="Q12" s="61" t="s">
        <v>263</v>
      </c>
      <c r="R12" s="104">
        <v>0</v>
      </c>
      <c r="S12" s="105" t="s">
        <v>264</v>
      </c>
      <c r="T12" s="105">
        <v>0</v>
      </c>
      <c r="U12" s="106" t="s">
        <v>264</v>
      </c>
      <c r="V12" s="62" t="s">
        <v>265</v>
      </c>
      <c r="W12" s="62" t="s">
        <v>267</v>
      </c>
      <c r="X12" s="62" t="s">
        <v>266</v>
      </c>
      <c r="Y12" s="62" t="s">
        <v>267</v>
      </c>
      <c r="Z12" s="65">
        <v>1</v>
      </c>
      <c r="AA12" s="107">
        <v>1</v>
      </c>
      <c r="AB12" s="108">
        <v>1</v>
      </c>
      <c r="AC12" s="109" t="s">
        <v>268</v>
      </c>
      <c r="AD12" s="110"/>
      <c r="AE12" s="64">
        <v>1</v>
      </c>
      <c r="AF12" s="111" t="s">
        <v>303</v>
      </c>
      <c r="AG12" s="100" t="s">
        <v>270</v>
      </c>
      <c r="AH12" s="112" t="s">
        <v>217</v>
      </c>
      <c r="AI12" t="s">
        <v>276</v>
      </c>
    </row>
    <row r="13" spans="2:35" ht="409.5" x14ac:dyDescent="0.25">
      <c r="B13" s="99" t="s">
        <v>28</v>
      </c>
      <c r="C13" s="100" t="s">
        <v>46</v>
      </c>
      <c r="D13" s="100" t="s">
        <v>304</v>
      </c>
      <c r="E13" s="100" t="s">
        <v>305</v>
      </c>
      <c r="F13" s="113" t="s">
        <v>32</v>
      </c>
      <c r="G13" s="113">
        <v>2</v>
      </c>
      <c r="H13" s="114">
        <v>2</v>
      </c>
      <c r="I13" s="43">
        <v>1</v>
      </c>
      <c r="J13" s="43">
        <v>1</v>
      </c>
      <c r="K13" s="43">
        <v>0</v>
      </c>
      <c r="L13" s="43">
        <v>0</v>
      </c>
      <c r="M13" s="102"/>
      <c r="N13" s="103">
        <v>1</v>
      </c>
      <c r="O13" s="103"/>
      <c r="P13" s="60">
        <v>1</v>
      </c>
      <c r="Q13" s="61" t="s">
        <v>263</v>
      </c>
      <c r="R13" s="104">
        <v>0</v>
      </c>
      <c r="S13" s="105" t="s">
        <v>264</v>
      </c>
      <c r="T13" s="105">
        <v>0</v>
      </c>
      <c r="U13" s="106" t="s">
        <v>264</v>
      </c>
      <c r="V13" s="62" t="s">
        <v>265</v>
      </c>
      <c r="W13" s="62" t="s">
        <v>274</v>
      </c>
      <c r="X13" s="62" t="s">
        <v>266</v>
      </c>
      <c r="Y13" s="62" t="s">
        <v>267</v>
      </c>
      <c r="Z13" s="65">
        <v>1.5</v>
      </c>
      <c r="AA13" s="107">
        <v>0.5</v>
      </c>
      <c r="AB13" s="108">
        <v>1</v>
      </c>
      <c r="AC13" s="109" t="s">
        <v>268</v>
      </c>
      <c r="AD13" s="110"/>
      <c r="AE13" s="64">
        <v>1</v>
      </c>
      <c r="AF13" s="111" t="s">
        <v>306</v>
      </c>
      <c r="AG13" s="100" t="s">
        <v>270</v>
      </c>
      <c r="AH13" s="112" t="s">
        <v>217</v>
      </c>
      <c r="AI13" t="s">
        <v>276</v>
      </c>
    </row>
    <row r="14" spans="2:35" ht="360" x14ac:dyDescent="0.25">
      <c r="B14" s="99" t="s">
        <v>28</v>
      </c>
      <c r="C14" s="100" t="s">
        <v>46</v>
      </c>
      <c r="D14" s="100" t="s">
        <v>307</v>
      </c>
      <c r="E14" s="100" t="s">
        <v>308</v>
      </c>
      <c r="F14" s="100" t="s">
        <v>32</v>
      </c>
      <c r="G14" s="100">
        <v>1</v>
      </c>
      <c r="H14" s="101">
        <v>1</v>
      </c>
      <c r="I14" s="43">
        <v>0</v>
      </c>
      <c r="J14" s="43">
        <v>0</v>
      </c>
      <c r="K14" s="43">
        <v>1</v>
      </c>
      <c r="L14" s="43">
        <v>0</v>
      </c>
      <c r="M14" s="102"/>
      <c r="N14" s="103"/>
      <c r="O14" s="103">
        <v>1</v>
      </c>
      <c r="P14" s="60"/>
      <c r="Q14" s="61" t="s">
        <v>263</v>
      </c>
      <c r="R14" s="104">
        <v>0</v>
      </c>
      <c r="S14" s="105">
        <v>0</v>
      </c>
      <c r="T14" s="105" t="s">
        <v>264</v>
      </c>
      <c r="U14" s="106">
        <v>0</v>
      </c>
      <c r="V14" s="62" t="s">
        <v>266</v>
      </c>
      <c r="W14" s="62" t="s">
        <v>266</v>
      </c>
      <c r="X14" s="62" t="s">
        <v>274</v>
      </c>
      <c r="Y14" s="62" t="s">
        <v>266</v>
      </c>
      <c r="Z14" s="65" t="s">
        <v>268</v>
      </c>
      <c r="AA14" s="107" t="s">
        <v>268</v>
      </c>
      <c r="AB14" s="108" t="s">
        <v>268</v>
      </c>
      <c r="AC14" s="109">
        <v>1</v>
      </c>
      <c r="AD14" s="110" t="s">
        <v>268</v>
      </c>
      <c r="AE14" s="64">
        <v>1</v>
      </c>
      <c r="AF14" s="111" t="s">
        <v>309</v>
      </c>
      <c r="AG14" s="100" t="s">
        <v>270</v>
      </c>
      <c r="AH14" s="112" t="s">
        <v>217</v>
      </c>
      <c r="AI14" t="s">
        <v>276</v>
      </c>
    </row>
    <row r="15" spans="2:35" ht="409.5" x14ac:dyDescent="0.25">
      <c r="B15" s="99" t="s">
        <v>55</v>
      </c>
      <c r="C15" s="100" t="s">
        <v>56</v>
      </c>
      <c r="D15" s="100" t="s">
        <v>310</v>
      </c>
      <c r="E15" s="100" t="s">
        <v>311</v>
      </c>
      <c r="F15" s="100" t="s">
        <v>32</v>
      </c>
      <c r="G15" s="115">
        <v>1</v>
      </c>
      <c r="H15" s="101">
        <v>1</v>
      </c>
      <c r="I15" s="43">
        <v>0</v>
      </c>
      <c r="J15" s="43">
        <v>0</v>
      </c>
      <c r="K15" s="43">
        <v>1</v>
      </c>
      <c r="L15" s="43">
        <v>0</v>
      </c>
      <c r="M15" s="102"/>
      <c r="N15" s="103"/>
      <c r="O15" s="103">
        <v>1</v>
      </c>
      <c r="P15" s="60"/>
      <c r="Q15" s="61" t="s">
        <v>263</v>
      </c>
      <c r="R15" s="104">
        <v>0</v>
      </c>
      <c r="S15" s="105">
        <v>0</v>
      </c>
      <c r="T15" s="105" t="s">
        <v>264</v>
      </c>
      <c r="U15" s="106">
        <v>0</v>
      </c>
      <c r="V15" s="62" t="s">
        <v>266</v>
      </c>
      <c r="W15" s="62" t="s">
        <v>266</v>
      </c>
      <c r="X15" s="62" t="s">
        <v>274</v>
      </c>
      <c r="Y15" s="62" t="s">
        <v>266</v>
      </c>
      <c r="Z15" s="65" t="s">
        <v>268</v>
      </c>
      <c r="AA15" s="107" t="s">
        <v>268</v>
      </c>
      <c r="AB15" s="108" t="s">
        <v>268</v>
      </c>
      <c r="AC15" s="109">
        <v>1</v>
      </c>
      <c r="AD15" s="110" t="s">
        <v>268</v>
      </c>
      <c r="AE15" s="64">
        <v>1</v>
      </c>
      <c r="AF15" s="111" t="s">
        <v>312</v>
      </c>
      <c r="AG15" s="100" t="s">
        <v>270</v>
      </c>
      <c r="AH15" s="112" t="s">
        <v>222</v>
      </c>
      <c r="AI15" t="s">
        <v>313</v>
      </c>
    </row>
    <row r="16" spans="2:35" ht="409.5" x14ac:dyDescent="0.25">
      <c r="B16" s="99" t="s">
        <v>55</v>
      </c>
      <c r="C16" s="100" t="s">
        <v>56</v>
      </c>
      <c r="D16" s="100" t="s">
        <v>310</v>
      </c>
      <c r="E16" s="100" t="s">
        <v>314</v>
      </c>
      <c r="F16" s="100" t="s">
        <v>72</v>
      </c>
      <c r="G16" s="115">
        <v>4</v>
      </c>
      <c r="H16" s="101">
        <v>21</v>
      </c>
      <c r="I16" s="43">
        <v>21</v>
      </c>
      <c r="J16" s="43">
        <v>21</v>
      </c>
      <c r="K16" s="43">
        <v>21</v>
      </c>
      <c r="L16" s="43">
        <v>0</v>
      </c>
      <c r="M16" s="102">
        <v>21</v>
      </c>
      <c r="N16" s="103">
        <v>21</v>
      </c>
      <c r="O16" s="103">
        <v>21</v>
      </c>
      <c r="P16" s="60">
        <v>21</v>
      </c>
      <c r="Q16" s="61" t="s">
        <v>263</v>
      </c>
      <c r="R16" s="104" t="s">
        <v>264</v>
      </c>
      <c r="S16" s="105" t="s">
        <v>264</v>
      </c>
      <c r="T16" s="105" t="s">
        <v>264</v>
      </c>
      <c r="U16" s="106" t="s">
        <v>264</v>
      </c>
      <c r="V16" s="62" t="s">
        <v>274</v>
      </c>
      <c r="W16" s="62" t="s">
        <v>274</v>
      </c>
      <c r="X16" s="62" t="s">
        <v>274</v>
      </c>
      <c r="Y16" s="62" t="s">
        <v>267</v>
      </c>
      <c r="Z16" s="65">
        <v>1</v>
      </c>
      <c r="AA16" s="107">
        <v>1</v>
      </c>
      <c r="AB16" s="108">
        <v>1</v>
      </c>
      <c r="AC16" s="109">
        <v>1</v>
      </c>
      <c r="AD16" s="110" t="s">
        <v>279</v>
      </c>
      <c r="AE16" s="64">
        <v>0.75</v>
      </c>
      <c r="AF16" s="111" t="s">
        <v>315</v>
      </c>
      <c r="AG16" s="100" t="s">
        <v>270</v>
      </c>
      <c r="AH16" s="112" t="s">
        <v>222</v>
      </c>
      <c r="AI16" t="s">
        <v>313</v>
      </c>
    </row>
    <row r="17" spans="2:35" ht="409.5" x14ac:dyDescent="0.25">
      <c r="B17" s="99" t="s">
        <v>55</v>
      </c>
      <c r="C17" s="100" t="s">
        <v>56</v>
      </c>
      <c r="D17" s="100" t="s">
        <v>310</v>
      </c>
      <c r="E17" s="100" t="s">
        <v>316</v>
      </c>
      <c r="F17" s="100" t="s">
        <v>32</v>
      </c>
      <c r="G17" s="115">
        <v>1</v>
      </c>
      <c r="H17" s="101">
        <v>1</v>
      </c>
      <c r="I17" s="43">
        <v>1</v>
      </c>
      <c r="J17" s="43">
        <v>0</v>
      </c>
      <c r="K17" s="43">
        <v>0</v>
      </c>
      <c r="L17" s="43">
        <v>0</v>
      </c>
      <c r="M17" s="102"/>
      <c r="N17" s="103"/>
      <c r="O17" s="103">
        <v>1</v>
      </c>
      <c r="P17" s="60"/>
      <c r="Q17" s="61" t="s">
        <v>263</v>
      </c>
      <c r="R17" s="104">
        <v>0</v>
      </c>
      <c r="S17" s="105">
        <v>0</v>
      </c>
      <c r="T17" s="105" t="s">
        <v>264</v>
      </c>
      <c r="U17" s="106">
        <v>0</v>
      </c>
      <c r="V17" s="62" t="s">
        <v>265</v>
      </c>
      <c r="W17" s="62" t="s">
        <v>266</v>
      </c>
      <c r="X17" s="62" t="s">
        <v>267</v>
      </c>
      <c r="Y17" s="62" t="s">
        <v>266</v>
      </c>
      <c r="Z17" s="65">
        <v>1</v>
      </c>
      <c r="AA17" s="107">
        <v>1</v>
      </c>
      <c r="AB17" s="108">
        <v>1</v>
      </c>
      <c r="AC17" s="109">
        <v>1</v>
      </c>
      <c r="AD17" s="110" t="s">
        <v>268</v>
      </c>
      <c r="AE17" s="64">
        <v>1</v>
      </c>
      <c r="AF17" s="111" t="s">
        <v>317</v>
      </c>
      <c r="AG17" s="100" t="s">
        <v>270</v>
      </c>
      <c r="AH17" s="112" t="s">
        <v>222</v>
      </c>
      <c r="AI17" t="s">
        <v>313</v>
      </c>
    </row>
    <row r="18" spans="2:35" ht="409.5" x14ac:dyDescent="0.25">
      <c r="B18" s="99" t="s">
        <v>55</v>
      </c>
      <c r="C18" s="100" t="s">
        <v>56</v>
      </c>
      <c r="D18" s="100" t="s">
        <v>310</v>
      </c>
      <c r="E18" s="100" t="s">
        <v>318</v>
      </c>
      <c r="F18" s="100" t="s">
        <v>32</v>
      </c>
      <c r="G18" s="115">
        <v>4</v>
      </c>
      <c r="H18" s="101">
        <v>9</v>
      </c>
      <c r="I18" s="43">
        <v>3</v>
      </c>
      <c r="J18" s="43">
        <v>3</v>
      </c>
      <c r="K18" s="43">
        <v>3</v>
      </c>
      <c r="L18" s="43">
        <v>0</v>
      </c>
      <c r="M18" s="102">
        <v>3</v>
      </c>
      <c r="N18" s="103">
        <v>2</v>
      </c>
      <c r="O18" s="103">
        <v>2</v>
      </c>
      <c r="P18" s="60">
        <v>2</v>
      </c>
      <c r="Q18" s="61" t="s">
        <v>263</v>
      </c>
      <c r="R18" s="104" t="s">
        <v>264</v>
      </c>
      <c r="S18" s="105" t="s">
        <v>264</v>
      </c>
      <c r="T18" s="105" t="s">
        <v>264</v>
      </c>
      <c r="U18" s="106" t="s">
        <v>264</v>
      </c>
      <c r="V18" s="62" t="s">
        <v>274</v>
      </c>
      <c r="W18" s="62" t="s">
        <v>274</v>
      </c>
      <c r="X18" s="62" t="s">
        <v>274</v>
      </c>
      <c r="Y18" s="62" t="s">
        <v>267</v>
      </c>
      <c r="Z18" s="65">
        <v>1</v>
      </c>
      <c r="AA18" s="107">
        <v>1</v>
      </c>
      <c r="AB18" s="108">
        <v>1</v>
      </c>
      <c r="AC18" s="109" t="s">
        <v>299</v>
      </c>
      <c r="AD18" s="110" t="s">
        <v>279</v>
      </c>
      <c r="AE18" s="64">
        <v>1</v>
      </c>
      <c r="AF18" s="111" t="s">
        <v>319</v>
      </c>
      <c r="AG18" s="100" t="s">
        <v>270</v>
      </c>
      <c r="AH18" s="112" t="s">
        <v>222</v>
      </c>
      <c r="AI18" t="s">
        <v>313</v>
      </c>
    </row>
    <row r="19" spans="2:35" ht="360" x14ac:dyDescent="0.25">
      <c r="B19" s="99" t="s">
        <v>55</v>
      </c>
      <c r="C19" s="100" t="s">
        <v>56</v>
      </c>
      <c r="D19" s="100" t="s">
        <v>320</v>
      </c>
      <c r="E19" s="100" t="s">
        <v>321</v>
      </c>
      <c r="F19" s="100" t="s">
        <v>32</v>
      </c>
      <c r="G19" s="100">
        <v>1</v>
      </c>
      <c r="H19" s="101">
        <v>1</v>
      </c>
      <c r="I19" s="43">
        <v>0</v>
      </c>
      <c r="J19" s="66">
        <v>0.8</v>
      </c>
      <c r="K19" s="66">
        <v>0.2</v>
      </c>
      <c r="L19" s="43">
        <v>0</v>
      </c>
      <c r="M19" s="102"/>
      <c r="N19" s="103">
        <v>1</v>
      </c>
      <c r="O19" s="103"/>
      <c r="P19" s="60"/>
      <c r="Q19" s="61" t="s">
        <v>263</v>
      </c>
      <c r="R19" s="104">
        <v>0</v>
      </c>
      <c r="S19" s="105" t="s">
        <v>264</v>
      </c>
      <c r="T19" s="105">
        <v>0</v>
      </c>
      <c r="U19" s="106">
        <v>0</v>
      </c>
      <c r="V19" s="62" t="s">
        <v>266</v>
      </c>
      <c r="W19" s="62" t="s">
        <v>274</v>
      </c>
      <c r="X19" s="62" t="s">
        <v>265</v>
      </c>
      <c r="Y19" s="62" t="s">
        <v>266</v>
      </c>
      <c r="Z19" s="65">
        <v>0.8</v>
      </c>
      <c r="AA19" s="107" t="s">
        <v>268</v>
      </c>
      <c r="AB19" s="108">
        <v>0.8</v>
      </c>
      <c r="AC19" s="109">
        <v>1</v>
      </c>
      <c r="AD19" s="110" t="s">
        <v>268</v>
      </c>
      <c r="AE19" s="64">
        <v>1</v>
      </c>
      <c r="AF19" s="111" t="s">
        <v>309</v>
      </c>
      <c r="AG19" s="100" t="s">
        <v>270</v>
      </c>
      <c r="AH19" s="112" t="s">
        <v>217</v>
      </c>
      <c r="AI19" t="s">
        <v>322</v>
      </c>
    </row>
    <row r="20" spans="2:35" ht="409.5" x14ac:dyDescent="0.25">
      <c r="B20" s="99" t="s">
        <v>55</v>
      </c>
      <c r="C20" s="100" t="s">
        <v>56</v>
      </c>
      <c r="D20" s="100" t="s">
        <v>323</v>
      </c>
      <c r="E20" s="100" t="s">
        <v>324</v>
      </c>
      <c r="F20" s="100" t="s">
        <v>72</v>
      </c>
      <c r="G20" s="115">
        <v>4</v>
      </c>
      <c r="H20" s="101">
        <v>2</v>
      </c>
      <c r="I20" s="43">
        <v>2</v>
      </c>
      <c r="J20" s="43">
        <v>2</v>
      </c>
      <c r="K20" s="43">
        <v>2</v>
      </c>
      <c r="L20" s="43">
        <v>0</v>
      </c>
      <c r="M20" s="102">
        <v>2</v>
      </c>
      <c r="N20" s="103">
        <v>2</v>
      </c>
      <c r="O20" s="103">
        <v>2</v>
      </c>
      <c r="P20" s="60">
        <v>2</v>
      </c>
      <c r="Q20" s="61" t="s">
        <v>263</v>
      </c>
      <c r="R20" s="104" t="s">
        <v>264</v>
      </c>
      <c r="S20" s="105" t="s">
        <v>264</v>
      </c>
      <c r="T20" s="105" t="s">
        <v>264</v>
      </c>
      <c r="U20" s="106" t="s">
        <v>264</v>
      </c>
      <c r="V20" s="62" t="s">
        <v>274</v>
      </c>
      <c r="W20" s="62" t="s">
        <v>274</v>
      </c>
      <c r="X20" s="62" t="s">
        <v>274</v>
      </c>
      <c r="Y20" s="62" t="s">
        <v>267</v>
      </c>
      <c r="Z20" s="65">
        <v>1</v>
      </c>
      <c r="AA20" s="107">
        <v>1</v>
      </c>
      <c r="AB20" s="108">
        <v>1</v>
      </c>
      <c r="AC20" s="109">
        <v>1</v>
      </c>
      <c r="AD20" s="110" t="s">
        <v>279</v>
      </c>
      <c r="AE20" s="64">
        <v>0.75</v>
      </c>
      <c r="AF20" s="111" t="s">
        <v>325</v>
      </c>
      <c r="AG20" s="100" t="s">
        <v>270</v>
      </c>
      <c r="AH20" s="112" t="s">
        <v>222</v>
      </c>
      <c r="AI20" t="s">
        <v>313</v>
      </c>
    </row>
    <row r="21" spans="2:35" ht="409.5" x14ac:dyDescent="0.25">
      <c r="B21" s="99" t="s">
        <v>55</v>
      </c>
      <c r="C21" s="100" t="s">
        <v>56</v>
      </c>
      <c r="D21" s="100" t="s">
        <v>326</v>
      </c>
      <c r="E21" s="100" t="s">
        <v>327</v>
      </c>
      <c r="F21" s="100" t="s">
        <v>32</v>
      </c>
      <c r="G21" s="115">
        <v>2</v>
      </c>
      <c r="H21" s="101">
        <v>2</v>
      </c>
      <c r="I21" s="43">
        <v>1</v>
      </c>
      <c r="J21" s="43">
        <v>0</v>
      </c>
      <c r="K21" s="43">
        <v>1</v>
      </c>
      <c r="L21" s="43">
        <v>0</v>
      </c>
      <c r="M21" s="102">
        <v>1</v>
      </c>
      <c r="N21" s="103"/>
      <c r="O21" s="103">
        <v>1</v>
      </c>
      <c r="P21" s="60"/>
      <c r="Q21" s="61" t="s">
        <v>263</v>
      </c>
      <c r="R21" s="104" t="s">
        <v>264</v>
      </c>
      <c r="S21" s="105">
        <v>0</v>
      </c>
      <c r="T21" s="105" t="s">
        <v>264</v>
      </c>
      <c r="U21" s="106">
        <v>0</v>
      </c>
      <c r="V21" s="62" t="s">
        <v>274</v>
      </c>
      <c r="W21" s="62" t="s">
        <v>266</v>
      </c>
      <c r="X21" s="62" t="s">
        <v>274</v>
      </c>
      <c r="Y21" s="62" t="s">
        <v>266</v>
      </c>
      <c r="Z21" s="65" t="s">
        <v>268</v>
      </c>
      <c r="AA21" s="107">
        <v>1</v>
      </c>
      <c r="AB21" s="108" t="s">
        <v>268</v>
      </c>
      <c r="AC21" s="109">
        <v>1</v>
      </c>
      <c r="AD21" s="110" t="s">
        <v>268</v>
      </c>
      <c r="AE21" s="64">
        <v>1</v>
      </c>
      <c r="AF21" s="111" t="s">
        <v>328</v>
      </c>
      <c r="AG21" s="100" t="s">
        <v>270</v>
      </c>
      <c r="AH21" s="112" t="s">
        <v>222</v>
      </c>
      <c r="AI21" t="s">
        <v>313</v>
      </c>
    </row>
    <row r="22" spans="2:35" ht="409.5" x14ac:dyDescent="0.25">
      <c r="B22" s="99" t="s">
        <v>55</v>
      </c>
      <c r="C22" s="100" t="s">
        <v>56</v>
      </c>
      <c r="D22" s="100" t="s">
        <v>326</v>
      </c>
      <c r="E22" s="100" t="s">
        <v>329</v>
      </c>
      <c r="F22" s="100" t="s">
        <v>32</v>
      </c>
      <c r="G22" s="115">
        <v>2</v>
      </c>
      <c r="H22" s="101">
        <v>2</v>
      </c>
      <c r="I22" s="66">
        <v>0.5</v>
      </c>
      <c r="J22" s="66">
        <v>0.5</v>
      </c>
      <c r="K22" s="43">
        <v>1</v>
      </c>
      <c r="L22" s="43">
        <v>0</v>
      </c>
      <c r="M22" s="102"/>
      <c r="N22" s="103">
        <v>1</v>
      </c>
      <c r="O22" s="103">
        <v>1</v>
      </c>
      <c r="P22" s="60"/>
      <c r="Q22" s="61" t="s">
        <v>263</v>
      </c>
      <c r="R22" s="104">
        <v>0</v>
      </c>
      <c r="S22" s="105" t="s">
        <v>264</v>
      </c>
      <c r="T22" s="105" t="s">
        <v>264</v>
      </c>
      <c r="U22" s="106">
        <v>0</v>
      </c>
      <c r="V22" s="62" t="s">
        <v>265</v>
      </c>
      <c r="W22" s="62" t="s">
        <v>274</v>
      </c>
      <c r="X22" s="62" t="s">
        <v>274</v>
      </c>
      <c r="Y22" s="62" t="s">
        <v>266</v>
      </c>
      <c r="Z22" s="65">
        <v>0.75</v>
      </c>
      <c r="AA22" s="107">
        <v>0.25</v>
      </c>
      <c r="AB22" s="108">
        <v>1</v>
      </c>
      <c r="AC22" s="109">
        <v>1</v>
      </c>
      <c r="AD22" s="110" t="s">
        <v>268</v>
      </c>
      <c r="AE22" s="64">
        <v>1</v>
      </c>
      <c r="AF22" s="111" t="s">
        <v>330</v>
      </c>
      <c r="AG22" s="100" t="s">
        <v>270</v>
      </c>
      <c r="AH22" s="112" t="s">
        <v>222</v>
      </c>
      <c r="AI22" t="s">
        <v>313</v>
      </c>
    </row>
    <row r="23" spans="2:35" ht="409.5" x14ac:dyDescent="0.25">
      <c r="B23" s="99" t="s">
        <v>55</v>
      </c>
      <c r="C23" s="100" t="s">
        <v>56</v>
      </c>
      <c r="D23" s="100" t="s">
        <v>326</v>
      </c>
      <c r="E23" s="100" t="s">
        <v>331</v>
      </c>
      <c r="F23" s="100" t="s">
        <v>32</v>
      </c>
      <c r="G23" s="115">
        <v>1</v>
      </c>
      <c r="H23" s="101">
        <v>1</v>
      </c>
      <c r="I23" s="43">
        <v>1</v>
      </c>
      <c r="J23" s="43">
        <v>0</v>
      </c>
      <c r="K23" s="43">
        <v>0</v>
      </c>
      <c r="L23" s="43">
        <v>0</v>
      </c>
      <c r="M23" s="102">
        <v>1</v>
      </c>
      <c r="N23" s="103"/>
      <c r="O23" s="103"/>
      <c r="P23" s="60"/>
      <c r="Q23" s="61" t="s">
        <v>263</v>
      </c>
      <c r="R23" s="104" t="s">
        <v>264</v>
      </c>
      <c r="S23" s="105">
        <v>0</v>
      </c>
      <c r="T23" s="105">
        <v>0</v>
      </c>
      <c r="U23" s="106">
        <v>0</v>
      </c>
      <c r="V23" s="62" t="s">
        <v>274</v>
      </c>
      <c r="W23" s="62" t="s">
        <v>266</v>
      </c>
      <c r="X23" s="62" t="s">
        <v>266</v>
      </c>
      <c r="Y23" s="62" t="s">
        <v>266</v>
      </c>
      <c r="Z23" s="65" t="s">
        <v>268</v>
      </c>
      <c r="AA23" s="107">
        <v>1</v>
      </c>
      <c r="AB23" s="108" t="s">
        <v>268</v>
      </c>
      <c r="AC23" s="109" t="s">
        <v>268</v>
      </c>
      <c r="AD23" s="110" t="s">
        <v>268</v>
      </c>
      <c r="AE23" s="64">
        <v>1</v>
      </c>
      <c r="AF23" s="111" t="s">
        <v>332</v>
      </c>
      <c r="AG23" s="100" t="s">
        <v>270</v>
      </c>
      <c r="AH23" s="112" t="s">
        <v>222</v>
      </c>
      <c r="AI23" t="s">
        <v>313</v>
      </c>
    </row>
    <row r="24" spans="2:35" ht="409.5" x14ac:dyDescent="0.25">
      <c r="B24" s="99" t="s">
        <v>55</v>
      </c>
      <c r="C24" s="100" t="s">
        <v>56</v>
      </c>
      <c r="D24" s="100" t="s">
        <v>326</v>
      </c>
      <c r="E24" s="100" t="s">
        <v>333</v>
      </c>
      <c r="F24" s="100" t="s">
        <v>32</v>
      </c>
      <c r="G24" s="115">
        <v>1</v>
      </c>
      <c r="H24" s="101">
        <v>24</v>
      </c>
      <c r="I24" s="43">
        <v>24</v>
      </c>
      <c r="J24" s="43">
        <v>0</v>
      </c>
      <c r="K24" s="43">
        <v>0</v>
      </c>
      <c r="L24" s="43">
        <v>0</v>
      </c>
      <c r="M24" s="102">
        <v>24</v>
      </c>
      <c r="N24" s="103"/>
      <c r="O24" s="103"/>
      <c r="P24" s="60"/>
      <c r="Q24" s="61" t="s">
        <v>263</v>
      </c>
      <c r="R24" s="104" t="s">
        <v>264</v>
      </c>
      <c r="S24" s="105">
        <v>0</v>
      </c>
      <c r="T24" s="105">
        <v>0</v>
      </c>
      <c r="U24" s="106">
        <v>0</v>
      </c>
      <c r="V24" s="62" t="s">
        <v>274</v>
      </c>
      <c r="W24" s="62" t="s">
        <v>266</v>
      </c>
      <c r="X24" s="62" t="s">
        <v>266</v>
      </c>
      <c r="Y24" s="62" t="s">
        <v>266</v>
      </c>
      <c r="Z24" s="65" t="s">
        <v>268</v>
      </c>
      <c r="AA24" s="107">
        <v>1</v>
      </c>
      <c r="AB24" s="108" t="s">
        <v>268</v>
      </c>
      <c r="AC24" s="109" t="s">
        <v>268</v>
      </c>
      <c r="AD24" s="110" t="s">
        <v>268</v>
      </c>
      <c r="AE24" s="64">
        <v>1</v>
      </c>
      <c r="AF24" s="111" t="s">
        <v>334</v>
      </c>
      <c r="AG24" s="100" t="s">
        <v>270</v>
      </c>
      <c r="AH24" s="112" t="s">
        <v>222</v>
      </c>
      <c r="AI24" t="s">
        <v>313</v>
      </c>
    </row>
    <row r="25" spans="2:35" ht="409.5" x14ac:dyDescent="0.25">
      <c r="B25" s="99" t="s">
        <v>55</v>
      </c>
      <c r="C25" s="100" t="s">
        <v>56</v>
      </c>
      <c r="D25" s="100" t="s">
        <v>326</v>
      </c>
      <c r="E25" s="100" t="s">
        <v>335</v>
      </c>
      <c r="F25" s="100" t="s">
        <v>32</v>
      </c>
      <c r="G25" s="115">
        <v>1</v>
      </c>
      <c r="H25" s="101">
        <v>1</v>
      </c>
      <c r="I25" s="43">
        <v>1</v>
      </c>
      <c r="J25" s="43">
        <v>0</v>
      </c>
      <c r="K25" s="43">
        <v>0</v>
      </c>
      <c r="L25" s="43">
        <v>0</v>
      </c>
      <c r="M25" s="102"/>
      <c r="N25" s="103">
        <v>1</v>
      </c>
      <c r="O25" s="103"/>
      <c r="P25" s="60"/>
      <c r="Q25" s="61" t="s">
        <v>263</v>
      </c>
      <c r="R25" s="104">
        <v>0</v>
      </c>
      <c r="S25" s="105" t="s">
        <v>264</v>
      </c>
      <c r="T25" s="105">
        <v>0</v>
      </c>
      <c r="U25" s="106">
        <v>0</v>
      </c>
      <c r="V25" s="62" t="s">
        <v>265</v>
      </c>
      <c r="W25" s="62" t="s">
        <v>267</v>
      </c>
      <c r="X25" s="62" t="s">
        <v>266</v>
      </c>
      <c r="Y25" s="62" t="s">
        <v>266</v>
      </c>
      <c r="Z25" s="65">
        <v>1</v>
      </c>
      <c r="AA25" s="107">
        <v>1</v>
      </c>
      <c r="AB25" s="108">
        <v>1</v>
      </c>
      <c r="AC25" s="109" t="s">
        <v>268</v>
      </c>
      <c r="AD25" s="110" t="s">
        <v>268</v>
      </c>
      <c r="AE25" s="64">
        <v>1</v>
      </c>
      <c r="AF25" s="111" t="s">
        <v>336</v>
      </c>
      <c r="AG25" s="100" t="s">
        <v>270</v>
      </c>
      <c r="AH25" s="112" t="s">
        <v>222</v>
      </c>
      <c r="AI25" t="s">
        <v>313</v>
      </c>
    </row>
    <row r="26" spans="2:35" ht="409.5" x14ac:dyDescent="0.25">
      <c r="B26" s="99" t="s">
        <v>55</v>
      </c>
      <c r="C26" s="100" t="s">
        <v>56</v>
      </c>
      <c r="D26" s="100" t="s">
        <v>326</v>
      </c>
      <c r="E26" s="100" t="s">
        <v>337</v>
      </c>
      <c r="F26" s="100" t="s">
        <v>32</v>
      </c>
      <c r="G26" s="115">
        <v>1</v>
      </c>
      <c r="H26" s="101">
        <v>1</v>
      </c>
      <c r="I26" s="43">
        <v>0</v>
      </c>
      <c r="J26" s="43">
        <v>0</v>
      </c>
      <c r="K26" s="43">
        <v>1</v>
      </c>
      <c r="L26" s="43">
        <v>0</v>
      </c>
      <c r="M26" s="102"/>
      <c r="N26" s="103"/>
      <c r="O26" s="103">
        <v>1</v>
      </c>
      <c r="P26" s="60"/>
      <c r="Q26" s="61" t="s">
        <v>263</v>
      </c>
      <c r="R26" s="104">
        <v>0</v>
      </c>
      <c r="S26" s="105">
        <v>0</v>
      </c>
      <c r="T26" s="105" t="s">
        <v>264</v>
      </c>
      <c r="U26" s="106">
        <v>0</v>
      </c>
      <c r="V26" s="62" t="s">
        <v>266</v>
      </c>
      <c r="W26" s="62" t="s">
        <v>266</v>
      </c>
      <c r="X26" s="62" t="s">
        <v>274</v>
      </c>
      <c r="Y26" s="62" t="s">
        <v>266</v>
      </c>
      <c r="Z26" s="65" t="s">
        <v>268</v>
      </c>
      <c r="AA26" s="107" t="s">
        <v>268</v>
      </c>
      <c r="AB26" s="108" t="s">
        <v>268</v>
      </c>
      <c r="AC26" s="109">
        <v>1</v>
      </c>
      <c r="AD26" s="110" t="s">
        <v>268</v>
      </c>
      <c r="AE26" s="64">
        <v>1</v>
      </c>
      <c r="AF26" s="111" t="s">
        <v>338</v>
      </c>
      <c r="AG26" s="100" t="s">
        <v>270</v>
      </c>
      <c r="AH26" s="112" t="s">
        <v>222</v>
      </c>
      <c r="AI26" t="s">
        <v>313</v>
      </c>
    </row>
    <row r="27" spans="2:35" ht="409.5" x14ac:dyDescent="0.25">
      <c r="B27" s="99" t="s">
        <v>55</v>
      </c>
      <c r="C27" s="100" t="s">
        <v>56</v>
      </c>
      <c r="D27" s="100" t="s">
        <v>326</v>
      </c>
      <c r="E27" s="100" t="s">
        <v>339</v>
      </c>
      <c r="F27" s="100" t="s">
        <v>32</v>
      </c>
      <c r="G27" s="115">
        <v>1</v>
      </c>
      <c r="H27" s="101">
        <v>24</v>
      </c>
      <c r="I27" s="43">
        <v>0</v>
      </c>
      <c r="J27" s="43">
        <v>0</v>
      </c>
      <c r="K27" s="43">
        <v>24</v>
      </c>
      <c r="L27" s="43">
        <v>0</v>
      </c>
      <c r="M27" s="102"/>
      <c r="N27" s="103"/>
      <c r="O27" s="103">
        <v>24</v>
      </c>
      <c r="P27" s="60"/>
      <c r="Q27" s="61" t="s">
        <v>263</v>
      </c>
      <c r="R27" s="104">
        <v>0</v>
      </c>
      <c r="S27" s="105">
        <v>0</v>
      </c>
      <c r="T27" s="105" t="s">
        <v>264</v>
      </c>
      <c r="U27" s="106">
        <v>0</v>
      </c>
      <c r="V27" s="62" t="s">
        <v>266</v>
      </c>
      <c r="W27" s="62" t="s">
        <v>266</v>
      </c>
      <c r="X27" s="62" t="s">
        <v>274</v>
      </c>
      <c r="Y27" s="62" t="s">
        <v>266</v>
      </c>
      <c r="Z27" s="65" t="s">
        <v>268</v>
      </c>
      <c r="AA27" s="107" t="s">
        <v>268</v>
      </c>
      <c r="AB27" s="108" t="s">
        <v>268</v>
      </c>
      <c r="AC27" s="109">
        <v>1</v>
      </c>
      <c r="AD27" s="110" t="s">
        <v>268</v>
      </c>
      <c r="AE27" s="64">
        <v>1</v>
      </c>
      <c r="AF27" s="111" t="s">
        <v>340</v>
      </c>
      <c r="AG27" s="100" t="s">
        <v>270</v>
      </c>
      <c r="AH27" s="112" t="s">
        <v>222</v>
      </c>
      <c r="AI27" t="s">
        <v>313</v>
      </c>
    </row>
    <row r="28" spans="2:35" ht="399" x14ac:dyDescent="0.25">
      <c r="B28" s="99" t="s">
        <v>55</v>
      </c>
      <c r="C28" s="100" t="s">
        <v>56</v>
      </c>
      <c r="D28" s="100" t="s">
        <v>341</v>
      </c>
      <c r="E28" s="100" t="s">
        <v>342</v>
      </c>
      <c r="F28" s="100" t="s">
        <v>72</v>
      </c>
      <c r="G28" s="100">
        <v>4</v>
      </c>
      <c r="H28" s="116">
        <v>1</v>
      </c>
      <c r="I28" s="67">
        <v>1</v>
      </c>
      <c r="J28" s="67">
        <v>1</v>
      </c>
      <c r="K28" s="67">
        <v>1</v>
      </c>
      <c r="L28" s="67">
        <v>0</v>
      </c>
      <c r="M28" s="117">
        <v>1</v>
      </c>
      <c r="N28" s="118">
        <v>1</v>
      </c>
      <c r="O28" s="118">
        <v>1</v>
      </c>
      <c r="P28" s="68">
        <v>1</v>
      </c>
      <c r="Q28" s="61" t="s">
        <v>263</v>
      </c>
      <c r="R28" s="104" t="s">
        <v>264</v>
      </c>
      <c r="S28" s="105" t="s">
        <v>264</v>
      </c>
      <c r="T28" s="105" t="s">
        <v>264</v>
      </c>
      <c r="U28" s="106" t="s">
        <v>264</v>
      </c>
      <c r="V28" s="62" t="s">
        <v>274</v>
      </c>
      <c r="W28" s="62" t="s">
        <v>274</v>
      </c>
      <c r="X28" s="62" t="s">
        <v>274</v>
      </c>
      <c r="Y28" s="62" t="s">
        <v>267</v>
      </c>
      <c r="Z28" s="65">
        <v>1</v>
      </c>
      <c r="AA28" s="107">
        <v>1</v>
      </c>
      <c r="AB28" s="108">
        <v>1</v>
      </c>
      <c r="AC28" s="109">
        <v>1</v>
      </c>
      <c r="AD28" s="110" t="s">
        <v>279</v>
      </c>
      <c r="AE28" s="64">
        <v>0.75</v>
      </c>
      <c r="AF28" s="111" t="s">
        <v>343</v>
      </c>
      <c r="AG28" s="100" t="s">
        <v>270</v>
      </c>
      <c r="AH28" s="112" t="s">
        <v>214</v>
      </c>
      <c r="AI28" t="s">
        <v>344</v>
      </c>
    </row>
    <row r="29" spans="2:35" ht="409.5" x14ac:dyDescent="0.25">
      <c r="B29" s="99" t="s">
        <v>55</v>
      </c>
      <c r="C29" s="100" t="s">
        <v>345</v>
      </c>
      <c r="D29" s="100" t="s">
        <v>346</v>
      </c>
      <c r="E29" s="100" t="s">
        <v>347</v>
      </c>
      <c r="F29" s="100" t="s">
        <v>32</v>
      </c>
      <c r="G29" s="100">
        <v>4</v>
      </c>
      <c r="H29" s="101">
        <v>10</v>
      </c>
      <c r="I29" s="43">
        <v>3</v>
      </c>
      <c r="J29" s="43">
        <v>3</v>
      </c>
      <c r="K29" s="43">
        <v>3</v>
      </c>
      <c r="L29" s="43">
        <v>0</v>
      </c>
      <c r="M29" s="102">
        <v>3</v>
      </c>
      <c r="N29" s="103">
        <v>3</v>
      </c>
      <c r="O29" s="103">
        <v>2</v>
      </c>
      <c r="P29" s="60">
        <v>2</v>
      </c>
      <c r="Q29" s="61" t="s">
        <v>263</v>
      </c>
      <c r="R29" s="104" t="s">
        <v>264</v>
      </c>
      <c r="S29" s="105" t="s">
        <v>264</v>
      </c>
      <c r="T29" s="105" t="s">
        <v>264</v>
      </c>
      <c r="U29" s="106" t="s">
        <v>264</v>
      </c>
      <c r="V29" s="62" t="s">
        <v>274</v>
      </c>
      <c r="W29" s="62" t="s">
        <v>274</v>
      </c>
      <c r="X29" s="62" t="s">
        <v>274</v>
      </c>
      <c r="Y29" s="62" t="s">
        <v>267</v>
      </c>
      <c r="Z29" s="65">
        <v>1</v>
      </c>
      <c r="AA29" s="107">
        <v>1</v>
      </c>
      <c r="AB29" s="108">
        <v>1</v>
      </c>
      <c r="AC29" s="109" t="s">
        <v>299</v>
      </c>
      <c r="AD29" s="110" t="s">
        <v>279</v>
      </c>
      <c r="AE29" s="64">
        <v>0.9</v>
      </c>
      <c r="AF29" s="111" t="s">
        <v>348</v>
      </c>
      <c r="AG29" s="100" t="s">
        <v>270</v>
      </c>
      <c r="AH29" s="112" t="s">
        <v>219</v>
      </c>
      <c r="AI29" t="s">
        <v>349</v>
      </c>
    </row>
    <row r="30" spans="2:35" ht="409.5" x14ac:dyDescent="0.25">
      <c r="B30" s="99" t="s">
        <v>55</v>
      </c>
      <c r="C30" s="100" t="s">
        <v>345</v>
      </c>
      <c r="D30" s="100" t="s">
        <v>350</v>
      </c>
      <c r="E30" s="100" t="s">
        <v>351</v>
      </c>
      <c r="F30" s="100" t="s">
        <v>72</v>
      </c>
      <c r="G30" s="100">
        <v>4</v>
      </c>
      <c r="H30" s="101">
        <v>1</v>
      </c>
      <c r="I30" s="43">
        <v>1</v>
      </c>
      <c r="J30" s="43">
        <v>1</v>
      </c>
      <c r="K30" s="43">
        <v>1</v>
      </c>
      <c r="L30" s="43">
        <v>0</v>
      </c>
      <c r="M30" s="102">
        <v>1</v>
      </c>
      <c r="N30" s="103">
        <v>1</v>
      </c>
      <c r="O30" s="103">
        <v>1</v>
      </c>
      <c r="P30" s="60">
        <v>1</v>
      </c>
      <c r="Q30" s="61" t="s">
        <v>263</v>
      </c>
      <c r="R30" s="104" t="s">
        <v>264</v>
      </c>
      <c r="S30" s="105" t="s">
        <v>264</v>
      </c>
      <c r="T30" s="105" t="s">
        <v>264</v>
      </c>
      <c r="U30" s="106" t="s">
        <v>264</v>
      </c>
      <c r="V30" s="62" t="s">
        <v>274</v>
      </c>
      <c r="W30" s="62" t="s">
        <v>274</v>
      </c>
      <c r="X30" s="62" t="s">
        <v>274</v>
      </c>
      <c r="Y30" s="62" t="s">
        <v>267</v>
      </c>
      <c r="Z30" s="65">
        <v>1</v>
      </c>
      <c r="AA30" s="107">
        <v>1</v>
      </c>
      <c r="AB30" s="108">
        <v>1</v>
      </c>
      <c r="AC30" s="109">
        <v>1</v>
      </c>
      <c r="AD30" s="110" t="s">
        <v>279</v>
      </c>
      <c r="AE30" s="64">
        <v>0.75</v>
      </c>
      <c r="AF30" s="111" t="s">
        <v>352</v>
      </c>
      <c r="AG30" s="100" t="s">
        <v>270</v>
      </c>
      <c r="AH30" s="112" t="s">
        <v>219</v>
      </c>
      <c r="AI30" t="s">
        <v>353</v>
      </c>
    </row>
    <row r="31" spans="2:35" ht="270" x14ac:dyDescent="0.25">
      <c r="B31" s="99" t="s">
        <v>55</v>
      </c>
      <c r="C31" s="100" t="s">
        <v>345</v>
      </c>
      <c r="D31" s="100" t="s">
        <v>350</v>
      </c>
      <c r="E31" s="100" t="s">
        <v>354</v>
      </c>
      <c r="F31" s="100" t="s">
        <v>32</v>
      </c>
      <c r="G31" s="100">
        <v>1</v>
      </c>
      <c r="H31" s="101">
        <v>1</v>
      </c>
      <c r="I31" s="43">
        <v>0</v>
      </c>
      <c r="J31" s="43">
        <v>0</v>
      </c>
      <c r="K31" s="43">
        <v>0</v>
      </c>
      <c r="L31" s="43">
        <v>0</v>
      </c>
      <c r="M31" s="102"/>
      <c r="N31" s="103"/>
      <c r="O31" s="103">
        <v>1</v>
      </c>
      <c r="P31" s="60"/>
      <c r="Q31" s="61" t="s">
        <v>263</v>
      </c>
      <c r="R31" s="104">
        <v>0</v>
      </c>
      <c r="S31" s="105">
        <v>0</v>
      </c>
      <c r="T31" s="105" t="s">
        <v>264</v>
      </c>
      <c r="U31" s="106">
        <v>0</v>
      </c>
      <c r="V31" s="62" t="s">
        <v>266</v>
      </c>
      <c r="W31" s="62" t="s">
        <v>266</v>
      </c>
      <c r="X31" s="62" t="s">
        <v>267</v>
      </c>
      <c r="Y31" s="62" t="s">
        <v>266</v>
      </c>
      <c r="Z31" s="65" t="s">
        <v>268</v>
      </c>
      <c r="AA31" s="107" t="s">
        <v>268</v>
      </c>
      <c r="AB31" s="108" t="s">
        <v>268</v>
      </c>
      <c r="AC31" s="109" t="s">
        <v>279</v>
      </c>
      <c r="AD31" s="110" t="s">
        <v>268</v>
      </c>
      <c r="AE31" s="64">
        <v>0</v>
      </c>
      <c r="AF31" s="111" t="s">
        <v>355</v>
      </c>
      <c r="AG31" s="100" t="s">
        <v>270</v>
      </c>
      <c r="AH31" s="112" t="s">
        <v>214</v>
      </c>
      <c r="AI31" t="s">
        <v>344</v>
      </c>
    </row>
    <row r="32" spans="2:35" ht="409.5" x14ac:dyDescent="0.25">
      <c r="B32" s="99" t="s">
        <v>55</v>
      </c>
      <c r="C32" s="100" t="s">
        <v>345</v>
      </c>
      <c r="D32" s="100" t="s">
        <v>356</v>
      </c>
      <c r="E32" s="100" t="s">
        <v>357</v>
      </c>
      <c r="F32" s="100" t="s">
        <v>32</v>
      </c>
      <c r="G32" s="100">
        <v>2</v>
      </c>
      <c r="H32" s="101">
        <v>4</v>
      </c>
      <c r="I32" s="43">
        <v>1</v>
      </c>
      <c r="J32" s="43">
        <v>1</v>
      </c>
      <c r="K32" s="43">
        <v>1</v>
      </c>
      <c r="L32" s="43">
        <v>0</v>
      </c>
      <c r="M32" s="102">
        <v>1</v>
      </c>
      <c r="N32" s="103">
        <v>1</v>
      </c>
      <c r="O32" s="103">
        <v>1</v>
      </c>
      <c r="P32" s="60">
        <v>1</v>
      </c>
      <c r="Q32" s="61" t="s">
        <v>263</v>
      </c>
      <c r="R32" s="104">
        <v>0</v>
      </c>
      <c r="S32" s="105">
        <v>0</v>
      </c>
      <c r="T32" s="105" t="s">
        <v>264</v>
      </c>
      <c r="U32" s="106" t="s">
        <v>264</v>
      </c>
      <c r="V32" s="62" t="s">
        <v>274</v>
      </c>
      <c r="W32" s="62" t="s">
        <v>274</v>
      </c>
      <c r="X32" s="62" t="s">
        <v>274</v>
      </c>
      <c r="Y32" s="62" t="s">
        <v>267</v>
      </c>
      <c r="Z32" s="65">
        <v>1</v>
      </c>
      <c r="AA32" s="107">
        <v>1</v>
      </c>
      <c r="AB32" s="108">
        <v>1</v>
      </c>
      <c r="AC32" s="109">
        <v>1</v>
      </c>
      <c r="AD32" s="110" t="s">
        <v>279</v>
      </c>
      <c r="AE32" s="64">
        <v>0.75</v>
      </c>
      <c r="AF32" s="111" t="s">
        <v>358</v>
      </c>
      <c r="AG32" s="100" t="s">
        <v>270</v>
      </c>
      <c r="AH32" s="112" t="s">
        <v>219</v>
      </c>
      <c r="AI32" t="s">
        <v>359</v>
      </c>
    </row>
    <row r="33" spans="2:35" ht="303.75" x14ac:dyDescent="0.25">
      <c r="B33" s="99" t="s">
        <v>64</v>
      </c>
      <c r="C33" s="100" t="s">
        <v>360</v>
      </c>
      <c r="D33" s="100" t="s">
        <v>361</v>
      </c>
      <c r="E33" s="100" t="s">
        <v>362</v>
      </c>
      <c r="F33" s="100" t="s">
        <v>32</v>
      </c>
      <c r="G33" s="100">
        <v>1</v>
      </c>
      <c r="H33" s="101">
        <v>1</v>
      </c>
      <c r="I33" s="43">
        <v>1</v>
      </c>
      <c r="J33" s="43">
        <v>0</v>
      </c>
      <c r="K33" s="43">
        <v>0</v>
      </c>
      <c r="L33" s="43">
        <v>0</v>
      </c>
      <c r="M33" s="102"/>
      <c r="N33" s="103"/>
      <c r="O33" s="103">
        <v>1</v>
      </c>
      <c r="P33" s="60"/>
      <c r="Q33" s="61" t="s">
        <v>263</v>
      </c>
      <c r="R33" s="104">
        <v>0</v>
      </c>
      <c r="S33" s="105">
        <v>0</v>
      </c>
      <c r="T33" s="105" t="s">
        <v>264</v>
      </c>
      <c r="U33" s="106">
        <v>0</v>
      </c>
      <c r="V33" s="62" t="s">
        <v>265</v>
      </c>
      <c r="W33" s="62" t="s">
        <v>266</v>
      </c>
      <c r="X33" s="62" t="s">
        <v>267</v>
      </c>
      <c r="Y33" s="62" t="s">
        <v>266</v>
      </c>
      <c r="Z33" s="65">
        <v>1</v>
      </c>
      <c r="AA33" s="107">
        <v>1</v>
      </c>
      <c r="AB33" s="108">
        <v>1</v>
      </c>
      <c r="AC33" s="109">
        <v>1</v>
      </c>
      <c r="AD33" s="110" t="s">
        <v>268</v>
      </c>
      <c r="AE33" s="64">
        <v>1</v>
      </c>
      <c r="AF33" s="111" t="s">
        <v>363</v>
      </c>
      <c r="AG33" s="100" t="s">
        <v>270</v>
      </c>
      <c r="AH33" s="112" t="s">
        <v>217</v>
      </c>
      <c r="AI33" t="s">
        <v>364</v>
      </c>
    </row>
    <row r="34" spans="2:35" ht="315" x14ac:dyDescent="0.25">
      <c r="B34" s="99" t="s">
        <v>64</v>
      </c>
      <c r="C34" s="100" t="s">
        <v>360</v>
      </c>
      <c r="D34" s="100" t="s">
        <v>365</v>
      </c>
      <c r="E34" s="100" t="s">
        <v>366</v>
      </c>
      <c r="F34" s="100" t="s">
        <v>32</v>
      </c>
      <c r="G34" s="100">
        <v>2</v>
      </c>
      <c r="H34" s="101">
        <v>1</v>
      </c>
      <c r="I34" s="66">
        <v>0.6</v>
      </c>
      <c r="J34" s="66">
        <v>0.4</v>
      </c>
      <c r="K34" s="43">
        <v>0</v>
      </c>
      <c r="L34" s="43">
        <v>0</v>
      </c>
      <c r="M34" s="102"/>
      <c r="N34" s="103">
        <v>0.6</v>
      </c>
      <c r="O34" s="103">
        <v>0.4</v>
      </c>
      <c r="P34" s="60"/>
      <c r="Q34" s="61" t="s">
        <v>263</v>
      </c>
      <c r="R34" s="104">
        <v>0</v>
      </c>
      <c r="S34" s="105" t="s">
        <v>264</v>
      </c>
      <c r="T34" s="105" t="s">
        <v>264</v>
      </c>
      <c r="U34" s="106">
        <v>0</v>
      </c>
      <c r="V34" s="62" t="s">
        <v>265</v>
      </c>
      <c r="W34" s="62" t="s">
        <v>274</v>
      </c>
      <c r="X34" s="62" t="s">
        <v>267</v>
      </c>
      <c r="Y34" s="62" t="s">
        <v>266</v>
      </c>
      <c r="Z34" s="65">
        <v>1.2666666666666666</v>
      </c>
      <c r="AA34" s="107">
        <v>0.6</v>
      </c>
      <c r="AB34" s="108">
        <v>1</v>
      </c>
      <c r="AC34" s="109">
        <v>1</v>
      </c>
      <c r="AD34" s="110" t="s">
        <v>268</v>
      </c>
      <c r="AE34" s="64">
        <v>1</v>
      </c>
      <c r="AF34" s="111" t="s">
        <v>367</v>
      </c>
      <c r="AG34" s="100" t="s">
        <v>270</v>
      </c>
      <c r="AH34" s="112" t="s">
        <v>217</v>
      </c>
      <c r="AI34" t="s">
        <v>364</v>
      </c>
    </row>
    <row r="35" spans="2:35" ht="225" x14ac:dyDescent="0.25">
      <c r="B35" s="99" t="s">
        <v>64</v>
      </c>
      <c r="C35" s="100" t="s">
        <v>360</v>
      </c>
      <c r="D35" s="100" t="s">
        <v>368</v>
      </c>
      <c r="E35" s="100" t="s">
        <v>369</v>
      </c>
      <c r="F35" s="100" t="s">
        <v>32</v>
      </c>
      <c r="G35" s="100">
        <v>1</v>
      </c>
      <c r="H35" s="101">
        <v>5</v>
      </c>
      <c r="I35" s="43">
        <v>5</v>
      </c>
      <c r="J35" s="43">
        <v>0</v>
      </c>
      <c r="K35" s="43">
        <v>0</v>
      </c>
      <c r="L35" s="43">
        <v>0</v>
      </c>
      <c r="M35" s="102"/>
      <c r="N35" s="103">
        <v>5</v>
      </c>
      <c r="O35" s="103"/>
      <c r="P35" s="60"/>
      <c r="Q35" s="61" t="s">
        <v>263</v>
      </c>
      <c r="R35" s="104">
        <v>0</v>
      </c>
      <c r="S35" s="105" t="s">
        <v>264</v>
      </c>
      <c r="T35" s="105">
        <v>0</v>
      </c>
      <c r="U35" s="106">
        <v>0</v>
      </c>
      <c r="V35" s="62" t="s">
        <v>265</v>
      </c>
      <c r="W35" s="62" t="s">
        <v>267</v>
      </c>
      <c r="X35" s="62" t="s">
        <v>266</v>
      </c>
      <c r="Y35" s="62" t="s">
        <v>266</v>
      </c>
      <c r="Z35" s="65">
        <v>1</v>
      </c>
      <c r="AA35" s="107">
        <v>1</v>
      </c>
      <c r="AB35" s="108">
        <v>1</v>
      </c>
      <c r="AC35" s="109" t="s">
        <v>268</v>
      </c>
      <c r="AD35" s="110" t="s">
        <v>268</v>
      </c>
      <c r="AE35" s="64">
        <v>1</v>
      </c>
      <c r="AF35" s="111" t="s">
        <v>370</v>
      </c>
      <c r="AG35" s="100" t="s">
        <v>270</v>
      </c>
      <c r="AH35" s="112" t="s">
        <v>217</v>
      </c>
      <c r="AI35" t="s">
        <v>371</v>
      </c>
    </row>
    <row r="36" spans="2:35" ht="409.5" x14ac:dyDescent="0.25">
      <c r="B36" s="99" t="s">
        <v>64</v>
      </c>
      <c r="C36" s="100" t="s">
        <v>360</v>
      </c>
      <c r="D36" s="100" t="s">
        <v>372</v>
      </c>
      <c r="E36" s="100" t="s">
        <v>373</v>
      </c>
      <c r="F36" s="100" t="s">
        <v>32</v>
      </c>
      <c r="G36" s="100">
        <v>1</v>
      </c>
      <c r="H36" s="101">
        <v>1</v>
      </c>
      <c r="I36" s="43">
        <v>0</v>
      </c>
      <c r="J36" s="66">
        <v>0.7</v>
      </c>
      <c r="K36" s="43">
        <v>0</v>
      </c>
      <c r="L36" s="43">
        <v>0</v>
      </c>
      <c r="M36" s="102"/>
      <c r="N36" s="103">
        <v>1</v>
      </c>
      <c r="O36" s="103"/>
      <c r="P36" s="60"/>
      <c r="Q36" s="61" t="s">
        <v>263</v>
      </c>
      <c r="R36" s="104">
        <v>0</v>
      </c>
      <c r="S36" s="105" t="s">
        <v>264</v>
      </c>
      <c r="T36" s="105">
        <v>0</v>
      </c>
      <c r="U36" s="106">
        <v>0</v>
      </c>
      <c r="V36" s="62" t="s">
        <v>266</v>
      </c>
      <c r="W36" s="62" t="s">
        <v>274</v>
      </c>
      <c r="X36" s="62" t="s">
        <v>266</v>
      </c>
      <c r="Y36" s="62" t="s">
        <v>266</v>
      </c>
      <c r="Z36" s="65">
        <v>0.7</v>
      </c>
      <c r="AA36" s="107" t="s">
        <v>268</v>
      </c>
      <c r="AB36" s="108">
        <v>0.7</v>
      </c>
      <c r="AC36" s="109">
        <v>0.7</v>
      </c>
      <c r="AD36" s="110" t="s">
        <v>268</v>
      </c>
      <c r="AE36" s="64">
        <v>0.7</v>
      </c>
      <c r="AF36" s="111" t="s">
        <v>374</v>
      </c>
      <c r="AG36" s="100" t="s">
        <v>270</v>
      </c>
      <c r="AH36" s="112" t="s">
        <v>223</v>
      </c>
      <c r="AI36" t="s">
        <v>375</v>
      </c>
    </row>
    <row r="37" spans="2:35" ht="409.5" x14ac:dyDescent="0.25">
      <c r="B37" s="99" t="s">
        <v>64</v>
      </c>
      <c r="C37" s="100" t="s">
        <v>65</v>
      </c>
      <c r="D37" s="100" t="s">
        <v>376</v>
      </c>
      <c r="E37" s="100" t="s">
        <v>377</v>
      </c>
      <c r="F37" s="100" t="s">
        <v>32</v>
      </c>
      <c r="G37" s="100">
        <v>2</v>
      </c>
      <c r="H37" s="101">
        <v>1</v>
      </c>
      <c r="I37" s="66">
        <v>0.2</v>
      </c>
      <c r="J37" s="66">
        <v>0.8</v>
      </c>
      <c r="K37" s="43">
        <v>0</v>
      </c>
      <c r="L37" s="43">
        <v>0</v>
      </c>
      <c r="M37" s="102"/>
      <c r="N37" s="103">
        <v>0.8</v>
      </c>
      <c r="O37" s="103">
        <v>0.2</v>
      </c>
      <c r="P37" s="60"/>
      <c r="Q37" s="61" t="s">
        <v>263</v>
      </c>
      <c r="R37" s="104">
        <v>0</v>
      </c>
      <c r="S37" s="105" t="s">
        <v>264</v>
      </c>
      <c r="T37" s="105" t="s">
        <v>264</v>
      </c>
      <c r="U37" s="106">
        <v>0</v>
      </c>
      <c r="V37" s="62" t="s">
        <v>265</v>
      </c>
      <c r="W37" s="62" t="s">
        <v>274</v>
      </c>
      <c r="X37" s="62" t="s">
        <v>267</v>
      </c>
      <c r="Y37" s="62" t="s">
        <v>266</v>
      </c>
      <c r="Z37" s="65">
        <v>1.2</v>
      </c>
      <c r="AA37" s="107">
        <v>0.2</v>
      </c>
      <c r="AB37" s="108">
        <v>1</v>
      </c>
      <c r="AC37" s="109">
        <v>1</v>
      </c>
      <c r="AD37" s="110" t="s">
        <v>268</v>
      </c>
      <c r="AE37" s="64">
        <v>1</v>
      </c>
      <c r="AF37" s="111" t="s">
        <v>378</v>
      </c>
      <c r="AG37" s="100" t="s">
        <v>270</v>
      </c>
      <c r="AH37" s="112" t="s">
        <v>214</v>
      </c>
      <c r="AI37" t="s">
        <v>379</v>
      </c>
    </row>
    <row r="38" spans="2:35" ht="384.75" x14ac:dyDescent="0.25">
      <c r="B38" s="99" t="s">
        <v>64</v>
      </c>
      <c r="C38" s="100" t="s">
        <v>65</v>
      </c>
      <c r="D38" s="100" t="s">
        <v>380</v>
      </c>
      <c r="E38" s="100" t="s">
        <v>381</v>
      </c>
      <c r="F38" s="100" t="s">
        <v>32</v>
      </c>
      <c r="G38" s="100">
        <v>1</v>
      </c>
      <c r="H38" s="101">
        <v>1</v>
      </c>
      <c r="I38" s="66">
        <v>0.2</v>
      </c>
      <c r="J38" s="66">
        <v>0.2</v>
      </c>
      <c r="K38" s="66">
        <v>0.4</v>
      </c>
      <c r="L38" s="43">
        <v>0</v>
      </c>
      <c r="M38" s="102"/>
      <c r="N38" s="103">
        <v>1</v>
      </c>
      <c r="O38" s="103"/>
      <c r="P38" s="60"/>
      <c r="Q38" s="61" t="s">
        <v>263</v>
      </c>
      <c r="R38" s="104">
        <v>0</v>
      </c>
      <c r="S38" s="105" t="s">
        <v>264</v>
      </c>
      <c r="T38" s="105">
        <v>0</v>
      </c>
      <c r="U38" s="106">
        <v>0</v>
      </c>
      <c r="V38" s="62" t="s">
        <v>265</v>
      </c>
      <c r="W38" s="62" t="s">
        <v>274</v>
      </c>
      <c r="X38" s="62" t="s">
        <v>265</v>
      </c>
      <c r="Y38" s="62" t="s">
        <v>266</v>
      </c>
      <c r="Z38" s="65">
        <v>0.4</v>
      </c>
      <c r="AA38" s="107">
        <v>0.2</v>
      </c>
      <c r="AB38" s="108">
        <v>0.4</v>
      </c>
      <c r="AC38" s="109">
        <v>0.8</v>
      </c>
      <c r="AD38" s="110" t="s">
        <v>268</v>
      </c>
      <c r="AE38" s="64">
        <v>0.8</v>
      </c>
      <c r="AF38" s="111" t="s">
        <v>382</v>
      </c>
      <c r="AG38" s="100" t="s">
        <v>270</v>
      </c>
      <c r="AH38" s="112" t="s">
        <v>214</v>
      </c>
      <c r="AI38" t="s">
        <v>379</v>
      </c>
    </row>
    <row r="39" spans="2:35" ht="202.5" x14ac:dyDescent="0.25">
      <c r="B39" s="99" t="s">
        <v>64</v>
      </c>
      <c r="C39" s="100" t="s">
        <v>65</v>
      </c>
      <c r="D39" s="100" t="s">
        <v>383</v>
      </c>
      <c r="E39" s="100" t="s">
        <v>384</v>
      </c>
      <c r="F39" s="100" t="s">
        <v>32</v>
      </c>
      <c r="G39" s="100">
        <v>1</v>
      </c>
      <c r="H39" s="101">
        <v>1</v>
      </c>
      <c r="I39" s="66">
        <v>0.7</v>
      </c>
      <c r="J39" s="66">
        <v>0.3</v>
      </c>
      <c r="K39" s="43">
        <v>0</v>
      </c>
      <c r="L39" s="43">
        <v>0</v>
      </c>
      <c r="M39" s="102"/>
      <c r="N39" s="103"/>
      <c r="O39" s="103">
        <v>1</v>
      </c>
      <c r="P39" s="60"/>
      <c r="Q39" s="61" t="s">
        <v>263</v>
      </c>
      <c r="R39" s="104">
        <v>0</v>
      </c>
      <c r="S39" s="105">
        <v>0</v>
      </c>
      <c r="T39" s="105" t="s">
        <v>264</v>
      </c>
      <c r="U39" s="106">
        <v>0</v>
      </c>
      <c r="V39" s="62" t="s">
        <v>265</v>
      </c>
      <c r="W39" s="62" t="s">
        <v>265</v>
      </c>
      <c r="X39" s="62" t="s">
        <v>267</v>
      </c>
      <c r="Y39" s="62" t="s">
        <v>266</v>
      </c>
      <c r="Z39" s="65">
        <v>1</v>
      </c>
      <c r="AA39" s="107">
        <v>0.7</v>
      </c>
      <c r="AB39" s="108">
        <v>1</v>
      </c>
      <c r="AC39" s="109">
        <v>1</v>
      </c>
      <c r="AD39" s="110" t="s">
        <v>268</v>
      </c>
      <c r="AE39" s="64">
        <v>1</v>
      </c>
      <c r="AF39" s="111" t="s">
        <v>385</v>
      </c>
      <c r="AG39" s="100" t="s">
        <v>270</v>
      </c>
      <c r="AH39" s="112" t="s">
        <v>214</v>
      </c>
      <c r="AI39" t="s">
        <v>379</v>
      </c>
    </row>
    <row r="40" spans="2:35" ht="356.25" x14ac:dyDescent="0.25">
      <c r="B40" s="99" t="s">
        <v>64</v>
      </c>
      <c r="C40" s="100" t="s">
        <v>65</v>
      </c>
      <c r="D40" s="100" t="s">
        <v>386</v>
      </c>
      <c r="E40" s="100" t="s">
        <v>387</v>
      </c>
      <c r="F40" s="100" t="s">
        <v>32</v>
      </c>
      <c r="G40" s="100">
        <v>1</v>
      </c>
      <c r="H40" s="101">
        <v>1</v>
      </c>
      <c r="I40" s="66">
        <v>0.7</v>
      </c>
      <c r="J40" s="66">
        <v>0.15</v>
      </c>
      <c r="K40" s="43">
        <v>0</v>
      </c>
      <c r="L40" s="43">
        <v>0</v>
      </c>
      <c r="M40" s="102"/>
      <c r="N40" s="103">
        <v>1</v>
      </c>
      <c r="O40" s="103"/>
      <c r="P40" s="60"/>
      <c r="Q40" s="61" t="s">
        <v>263</v>
      </c>
      <c r="R40" s="104">
        <v>0</v>
      </c>
      <c r="S40" s="105" t="s">
        <v>264</v>
      </c>
      <c r="T40" s="105">
        <v>0</v>
      </c>
      <c r="U40" s="106">
        <v>0</v>
      </c>
      <c r="V40" s="62" t="s">
        <v>265</v>
      </c>
      <c r="W40" s="62" t="s">
        <v>274</v>
      </c>
      <c r="X40" s="62" t="s">
        <v>266</v>
      </c>
      <c r="Y40" s="62" t="s">
        <v>266</v>
      </c>
      <c r="Z40" s="65">
        <v>0.85</v>
      </c>
      <c r="AA40" s="107">
        <v>0.7</v>
      </c>
      <c r="AB40" s="108">
        <v>0.85</v>
      </c>
      <c r="AC40" s="109">
        <v>0.85</v>
      </c>
      <c r="AD40" s="110" t="s">
        <v>268</v>
      </c>
      <c r="AE40" s="64">
        <v>0.85</v>
      </c>
      <c r="AF40" s="111" t="s">
        <v>388</v>
      </c>
      <c r="AG40" s="100" t="s">
        <v>270</v>
      </c>
      <c r="AH40" s="112" t="s">
        <v>214</v>
      </c>
      <c r="AI40" t="s">
        <v>379</v>
      </c>
    </row>
    <row r="41" spans="2:35" ht="171" x14ac:dyDescent="0.25">
      <c r="B41" s="99" t="s">
        <v>64</v>
      </c>
      <c r="C41" s="100" t="s">
        <v>65</v>
      </c>
      <c r="D41" s="100" t="s">
        <v>389</v>
      </c>
      <c r="E41" s="100" t="s">
        <v>390</v>
      </c>
      <c r="F41" s="100" t="s">
        <v>32</v>
      </c>
      <c r="G41" s="100">
        <v>3</v>
      </c>
      <c r="H41" s="116">
        <v>1</v>
      </c>
      <c r="I41" s="67">
        <v>0</v>
      </c>
      <c r="J41" s="67">
        <v>0.61</v>
      </c>
      <c r="K41" s="67">
        <v>0.39</v>
      </c>
      <c r="L41" s="67">
        <v>0</v>
      </c>
      <c r="M41" s="117"/>
      <c r="N41" s="118">
        <v>0.1</v>
      </c>
      <c r="O41" s="118">
        <v>0.2</v>
      </c>
      <c r="P41" s="68">
        <v>0.7</v>
      </c>
      <c r="Q41" s="61" t="s">
        <v>263</v>
      </c>
      <c r="R41" s="104">
        <v>0</v>
      </c>
      <c r="S41" s="105" t="s">
        <v>264</v>
      </c>
      <c r="T41" s="105" t="s">
        <v>264</v>
      </c>
      <c r="U41" s="106" t="s">
        <v>264</v>
      </c>
      <c r="V41" s="62" t="s">
        <v>266</v>
      </c>
      <c r="W41" s="62" t="s">
        <v>274</v>
      </c>
      <c r="X41" s="62" t="s">
        <v>274</v>
      </c>
      <c r="Y41" s="62" t="s">
        <v>267</v>
      </c>
      <c r="Z41" s="65">
        <v>1</v>
      </c>
      <c r="AA41" s="107" t="s">
        <v>268</v>
      </c>
      <c r="AB41" s="108">
        <v>1</v>
      </c>
      <c r="AC41" s="109" t="s">
        <v>299</v>
      </c>
      <c r="AD41" s="110"/>
      <c r="AE41" s="64">
        <v>1</v>
      </c>
      <c r="AF41" s="111" t="s">
        <v>391</v>
      </c>
      <c r="AG41" s="100" t="s">
        <v>270</v>
      </c>
      <c r="AH41" s="112" t="s">
        <v>214</v>
      </c>
      <c r="AI41" t="s">
        <v>379</v>
      </c>
    </row>
    <row r="42" spans="2:35" ht="236.25" x14ac:dyDescent="0.25">
      <c r="B42" s="99" t="s">
        <v>64</v>
      </c>
      <c r="C42" s="100" t="s">
        <v>65</v>
      </c>
      <c r="D42" s="100" t="s">
        <v>392</v>
      </c>
      <c r="E42" s="100" t="s">
        <v>393</v>
      </c>
      <c r="F42" s="100" t="s">
        <v>32</v>
      </c>
      <c r="G42" s="100">
        <v>1</v>
      </c>
      <c r="H42" s="101">
        <v>1</v>
      </c>
      <c r="I42" s="66">
        <v>0.2</v>
      </c>
      <c r="J42" s="66">
        <v>0.3</v>
      </c>
      <c r="K42" s="69">
        <v>0.15</v>
      </c>
      <c r="L42" s="43">
        <v>0</v>
      </c>
      <c r="M42" s="102"/>
      <c r="N42" s="103"/>
      <c r="O42" s="103"/>
      <c r="P42" s="60">
        <v>1</v>
      </c>
      <c r="Q42" s="61" t="s">
        <v>263</v>
      </c>
      <c r="R42" s="104">
        <v>0</v>
      </c>
      <c r="S42" s="105">
        <v>0</v>
      </c>
      <c r="T42" s="105">
        <v>0</v>
      </c>
      <c r="U42" s="106" t="s">
        <v>264</v>
      </c>
      <c r="V42" s="62" t="s">
        <v>265</v>
      </c>
      <c r="W42" s="62" t="s">
        <v>265</v>
      </c>
      <c r="X42" s="62" t="s">
        <v>265</v>
      </c>
      <c r="Y42" s="62" t="s">
        <v>267</v>
      </c>
      <c r="Z42" s="65">
        <v>0.3</v>
      </c>
      <c r="AA42" s="107"/>
      <c r="AB42" s="108"/>
      <c r="AC42" s="109"/>
      <c r="AD42" s="110" t="s">
        <v>279</v>
      </c>
      <c r="AE42" s="64">
        <v>0.65</v>
      </c>
      <c r="AF42" s="111" t="s">
        <v>394</v>
      </c>
      <c r="AG42" s="100" t="s">
        <v>270</v>
      </c>
      <c r="AH42" s="112" t="s">
        <v>214</v>
      </c>
      <c r="AI42" t="s">
        <v>379</v>
      </c>
    </row>
    <row r="43" spans="2:35" ht="270" x14ac:dyDescent="0.25">
      <c r="B43" s="99" t="s">
        <v>64</v>
      </c>
      <c r="C43" s="100" t="s">
        <v>65</v>
      </c>
      <c r="D43" s="100" t="s">
        <v>395</v>
      </c>
      <c r="E43" s="100" t="s">
        <v>396</v>
      </c>
      <c r="F43" s="119" t="s">
        <v>32</v>
      </c>
      <c r="G43" s="100">
        <v>2</v>
      </c>
      <c r="H43" s="116">
        <v>0.5</v>
      </c>
      <c r="I43" s="67">
        <v>0</v>
      </c>
      <c r="J43" s="67">
        <v>0</v>
      </c>
      <c r="K43" s="67">
        <v>0</v>
      </c>
      <c r="L43" s="67">
        <v>0</v>
      </c>
      <c r="M43" s="117"/>
      <c r="N43" s="118"/>
      <c r="O43" s="118">
        <v>0.1</v>
      </c>
      <c r="P43" s="68">
        <v>0.4</v>
      </c>
      <c r="Q43" s="61" t="s">
        <v>263</v>
      </c>
      <c r="R43" s="104">
        <v>0</v>
      </c>
      <c r="S43" s="105">
        <v>0</v>
      </c>
      <c r="T43" s="105" t="s">
        <v>264</v>
      </c>
      <c r="U43" s="106" t="s">
        <v>264</v>
      </c>
      <c r="V43" s="62" t="s">
        <v>266</v>
      </c>
      <c r="W43" s="62" t="s">
        <v>266</v>
      </c>
      <c r="X43" s="62" t="s">
        <v>267</v>
      </c>
      <c r="Y43" s="62" t="s">
        <v>267</v>
      </c>
      <c r="Z43" s="65" t="s">
        <v>268</v>
      </c>
      <c r="AA43" s="107" t="s">
        <v>268</v>
      </c>
      <c r="AB43" s="108" t="s">
        <v>268</v>
      </c>
      <c r="AC43" s="109" t="s">
        <v>279</v>
      </c>
      <c r="AD43" s="110" t="s">
        <v>279</v>
      </c>
      <c r="AE43" s="64">
        <v>0</v>
      </c>
      <c r="AF43" s="111" t="s">
        <v>397</v>
      </c>
      <c r="AG43" s="100" t="s">
        <v>270</v>
      </c>
      <c r="AH43" s="112" t="s">
        <v>214</v>
      </c>
      <c r="AI43" t="s">
        <v>379</v>
      </c>
    </row>
    <row r="44" spans="2:35" ht="128.25" x14ac:dyDescent="0.25">
      <c r="B44" s="99" t="s">
        <v>64</v>
      </c>
      <c r="C44" s="100" t="s">
        <v>65</v>
      </c>
      <c r="D44" s="100" t="s">
        <v>398</v>
      </c>
      <c r="E44" s="100" t="s">
        <v>399</v>
      </c>
      <c r="F44" s="100" t="s">
        <v>32</v>
      </c>
      <c r="G44" s="100">
        <v>1</v>
      </c>
      <c r="H44" s="101">
        <v>1</v>
      </c>
      <c r="I44" s="43">
        <v>1</v>
      </c>
      <c r="J44" s="43">
        <v>0</v>
      </c>
      <c r="K44" s="43">
        <v>0</v>
      </c>
      <c r="L44" s="43">
        <v>0</v>
      </c>
      <c r="M44" s="102"/>
      <c r="N44" s="103">
        <v>1</v>
      </c>
      <c r="O44" s="103"/>
      <c r="P44" s="60"/>
      <c r="Q44" s="61" t="s">
        <v>263</v>
      </c>
      <c r="R44" s="104">
        <v>0</v>
      </c>
      <c r="S44" s="105" t="s">
        <v>264</v>
      </c>
      <c r="T44" s="105">
        <v>0</v>
      </c>
      <c r="U44" s="106">
        <v>0</v>
      </c>
      <c r="V44" s="62" t="s">
        <v>265</v>
      </c>
      <c r="W44" s="62" t="s">
        <v>267</v>
      </c>
      <c r="X44" s="62" t="s">
        <v>266</v>
      </c>
      <c r="Y44" s="62" t="s">
        <v>266</v>
      </c>
      <c r="Z44" s="65">
        <v>1</v>
      </c>
      <c r="AA44" s="107">
        <v>1</v>
      </c>
      <c r="AB44" s="108">
        <v>1</v>
      </c>
      <c r="AC44" s="109" t="s">
        <v>268</v>
      </c>
      <c r="AD44" s="110" t="s">
        <v>268</v>
      </c>
      <c r="AE44" s="64">
        <v>1</v>
      </c>
      <c r="AF44" s="111" t="s">
        <v>400</v>
      </c>
      <c r="AG44" s="100" t="s">
        <v>270</v>
      </c>
      <c r="AH44" s="112" t="s">
        <v>214</v>
      </c>
      <c r="AI44" t="s">
        <v>379</v>
      </c>
    </row>
    <row r="45" spans="2:35" ht="270.75" x14ac:dyDescent="0.25">
      <c r="B45" s="99" t="s">
        <v>64</v>
      </c>
      <c r="C45" s="100" t="s">
        <v>65</v>
      </c>
      <c r="D45" s="100" t="s">
        <v>401</v>
      </c>
      <c r="E45" s="100" t="s">
        <v>402</v>
      </c>
      <c r="F45" s="100" t="s">
        <v>32</v>
      </c>
      <c r="G45" s="100">
        <v>1</v>
      </c>
      <c r="H45" s="101">
        <v>1</v>
      </c>
      <c r="I45" s="66">
        <v>0.2</v>
      </c>
      <c r="J45" s="66">
        <v>0.4</v>
      </c>
      <c r="K45" s="66">
        <v>0.25</v>
      </c>
      <c r="L45" s="43">
        <v>0</v>
      </c>
      <c r="M45" s="102"/>
      <c r="N45" s="103">
        <v>1</v>
      </c>
      <c r="O45" s="103"/>
      <c r="P45" s="60"/>
      <c r="Q45" s="61" t="s">
        <v>263</v>
      </c>
      <c r="R45" s="104">
        <v>0</v>
      </c>
      <c r="S45" s="105" t="s">
        <v>264</v>
      </c>
      <c r="T45" s="105">
        <v>0</v>
      </c>
      <c r="U45" s="106">
        <v>0</v>
      </c>
      <c r="V45" s="62" t="s">
        <v>265</v>
      </c>
      <c r="W45" s="62" t="s">
        <v>274</v>
      </c>
      <c r="X45" s="62" t="s">
        <v>265</v>
      </c>
      <c r="Y45" s="62" t="s">
        <v>266</v>
      </c>
      <c r="Z45" s="65">
        <v>0.60000000000000009</v>
      </c>
      <c r="AA45" s="107">
        <v>0.2</v>
      </c>
      <c r="AB45" s="108">
        <v>0.6</v>
      </c>
      <c r="AC45" s="109">
        <v>0.85</v>
      </c>
      <c r="AD45" s="110" t="s">
        <v>268</v>
      </c>
      <c r="AE45" s="64">
        <v>0.85000000000000009</v>
      </c>
      <c r="AF45" s="111" t="s">
        <v>403</v>
      </c>
      <c r="AG45" s="100" t="s">
        <v>270</v>
      </c>
      <c r="AH45" s="112" t="s">
        <v>214</v>
      </c>
      <c r="AI45" t="s">
        <v>379</v>
      </c>
    </row>
    <row r="46" spans="2:35" ht="303.75" x14ac:dyDescent="0.25">
      <c r="B46" s="99" t="s">
        <v>64</v>
      </c>
      <c r="C46" s="100" t="s">
        <v>65</v>
      </c>
      <c r="D46" s="100" t="s">
        <v>404</v>
      </c>
      <c r="E46" s="100" t="s">
        <v>405</v>
      </c>
      <c r="F46" s="100" t="s">
        <v>32</v>
      </c>
      <c r="G46" s="100">
        <v>1</v>
      </c>
      <c r="H46" s="101">
        <v>1</v>
      </c>
      <c r="I46" s="43">
        <v>0</v>
      </c>
      <c r="J46" s="43">
        <v>0.5</v>
      </c>
      <c r="K46" s="43">
        <v>0</v>
      </c>
      <c r="L46" s="43">
        <v>0</v>
      </c>
      <c r="M46" s="102">
        <v>1</v>
      </c>
      <c r="N46" s="103"/>
      <c r="O46" s="103"/>
      <c r="P46" s="60"/>
      <c r="Q46" s="61" t="s">
        <v>263</v>
      </c>
      <c r="R46" s="104" t="s">
        <v>264</v>
      </c>
      <c r="S46" s="105">
        <v>0</v>
      </c>
      <c r="T46" s="105">
        <v>0</v>
      </c>
      <c r="U46" s="106">
        <v>0</v>
      </c>
      <c r="V46" s="62" t="s">
        <v>267</v>
      </c>
      <c r="W46" s="62" t="s">
        <v>265</v>
      </c>
      <c r="X46" s="62" t="s">
        <v>266</v>
      </c>
      <c r="Y46" s="62" t="s">
        <v>266</v>
      </c>
      <c r="Z46" s="65">
        <v>0.5</v>
      </c>
      <c r="AA46" s="107" t="s">
        <v>279</v>
      </c>
      <c r="AB46" s="108">
        <v>0.5</v>
      </c>
      <c r="AC46" s="109">
        <v>0.5</v>
      </c>
      <c r="AD46" s="110" t="s">
        <v>268</v>
      </c>
      <c r="AE46" s="64">
        <v>0.5</v>
      </c>
      <c r="AF46" s="111" t="s">
        <v>406</v>
      </c>
      <c r="AG46" s="100" t="s">
        <v>270</v>
      </c>
      <c r="AH46" s="112" t="s">
        <v>223</v>
      </c>
      <c r="AI46" t="s">
        <v>407</v>
      </c>
    </row>
    <row r="47" spans="2:35" ht="199.5" x14ac:dyDescent="0.25">
      <c r="B47" s="99" t="s">
        <v>64</v>
      </c>
      <c r="C47" s="100" t="s">
        <v>65</v>
      </c>
      <c r="D47" s="100" t="s">
        <v>408</v>
      </c>
      <c r="E47" s="100" t="s">
        <v>409</v>
      </c>
      <c r="F47" s="100" t="s">
        <v>32</v>
      </c>
      <c r="G47" s="100">
        <v>2</v>
      </c>
      <c r="H47" s="116">
        <v>1</v>
      </c>
      <c r="I47" s="67">
        <v>0.8</v>
      </c>
      <c r="J47" s="67">
        <v>0.1</v>
      </c>
      <c r="K47" s="67">
        <v>0.1</v>
      </c>
      <c r="L47" s="43">
        <v>0</v>
      </c>
      <c r="M47" s="117">
        <v>0.8</v>
      </c>
      <c r="N47" s="118">
        <v>0.2</v>
      </c>
      <c r="O47" s="118"/>
      <c r="P47" s="68"/>
      <c r="Q47" s="61" t="s">
        <v>263</v>
      </c>
      <c r="R47" s="104" t="s">
        <v>264</v>
      </c>
      <c r="S47" s="105" t="s">
        <v>264</v>
      </c>
      <c r="T47" s="105">
        <v>0</v>
      </c>
      <c r="U47" s="106">
        <v>0</v>
      </c>
      <c r="V47" s="62" t="s">
        <v>274</v>
      </c>
      <c r="W47" s="62" t="s">
        <v>274</v>
      </c>
      <c r="X47" s="62" t="s">
        <v>265</v>
      </c>
      <c r="Y47" s="62" t="s">
        <v>266</v>
      </c>
      <c r="Z47" s="65">
        <v>0.5</v>
      </c>
      <c r="AA47" s="107">
        <v>1</v>
      </c>
      <c r="AB47" s="108">
        <v>0.9</v>
      </c>
      <c r="AC47" s="109">
        <v>1</v>
      </c>
      <c r="AD47" s="110" t="s">
        <v>268</v>
      </c>
      <c r="AE47" s="64">
        <v>1</v>
      </c>
      <c r="AF47" s="111" t="s">
        <v>410</v>
      </c>
      <c r="AG47" s="100" t="s">
        <v>270</v>
      </c>
      <c r="AH47" s="112" t="s">
        <v>214</v>
      </c>
      <c r="AI47" t="s">
        <v>379</v>
      </c>
    </row>
    <row r="48" spans="2:35" ht="199.5" x14ac:dyDescent="0.25">
      <c r="B48" s="99" t="s">
        <v>64</v>
      </c>
      <c r="C48" s="100" t="s">
        <v>65</v>
      </c>
      <c r="D48" s="100" t="s">
        <v>411</v>
      </c>
      <c r="E48" s="100" t="s">
        <v>412</v>
      </c>
      <c r="F48" s="100" t="s">
        <v>32</v>
      </c>
      <c r="G48" s="100">
        <v>2</v>
      </c>
      <c r="H48" s="116">
        <v>1</v>
      </c>
      <c r="I48" s="67">
        <v>0.8</v>
      </c>
      <c r="J48" s="67">
        <v>0.2</v>
      </c>
      <c r="K48" s="43">
        <v>0</v>
      </c>
      <c r="L48" s="43">
        <v>0</v>
      </c>
      <c r="M48" s="117">
        <v>0.8</v>
      </c>
      <c r="N48" s="118">
        <v>0.2</v>
      </c>
      <c r="O48" s="118"/>
      <c r="P48" s="68"/>
      <c r="Q48" s="61" t="s">
        <v>263</v>
      </c>
      <c r="R48" s="104" t="s">
        <v>264</v>
      </c>
      <c r="S48" s="105" t="s">
        <v>264</v>
      </c>
      <c r="T48" s="105">
        <v>0</v>
      </c>
      <c r="U48" s="106">
        <v>0</v>
      </c>
      <c r="V48" s="62" t="s">
        <v>274</v>
      </c>
      <c r="W48" s="62" t="s">
        <v>274</v>
      </c>
      <c r="X48" s="62" t="s">
        <v>266</v>
      </c>
      <c r="Y48" s="62" t="s">
        <v>266</v>
      </c>
      <c r="Z48" s="65">
        <v>1</v>
      </c>
      <c r="AA48" s="107">
        <v>1</v>
      </c>
      <c r="AB48" s="108">
        <v>1</v>
      </c>
      <c r="AC48" s="109"/>
      <c r="AD48" s="110" t="s">
        <v>268</v>
      </c>
      <c r="AE48" s="64">
        <v>1</v>
      </c>
      <c r="AF48" s="111" t="s">
        <v>413</v>
      </c>
      <c r="AG48" s="100" t="s">
        <v>270</v>
      </c>
      <c r="AH48" s="112" t="s">
        <v>214</v>
      </c>
      <c r="AI48" t="s">
        <v>379</v>
      </c>
    </row>
    <row r="49" spans="2:35" ht="292.5" x14ac:dyDescent="0.25">
      <c r="B49" s="99" t="s">
        <v>64</v>
      </c>
      <c r="C49" s="100" t="s">
        <v>65</v>
      </c>
      <c r="D49" s="100" t="s">
        <v>414</v>
      </c>
      <c r="E49" s="100" t="s">
        <v>415</v>
      </c>
      <c r="F49" s="100" t="s">
        <v>32</v>
      </c>
      <c r="G49" s="100">
        <v>2</v>
      </c>
      <c r="H49" s="116">
        <v>1</v>
      </c>
      <c r="I49" s="67">
        <v>0.8</v>
      </c>
      <c r="J49" s="67">
        <v>0.2</v>
      </c>
      <c r="K49" s="43">
        <v>0</v>
      </c>
      <c r="L49" s="43">
        <v>0</v>
      </c>
      <c r="M49" s="117">
        <v>0.8</v>
      </c>
      <c r="N49" s="118">
        <v>0.2</v>
      </c>
      <c r="O49" s="118"/>
      <c r="P49" s="68"/>
      <c r="Q49" s="61" t="s">
        <v>263</v>
      </c>
      <c r="R49" s="104" t="s">
        <v>264</v>
      </c>
      <c r="S49" s="105" t="s">
        <v>264</v>
      </c>
      <c r="T49" s="105">
        <v>0</v>
      </c>
      <c r="U49" s="106">
        <v>0</v>
      </c>
      <c r="V49" s="62" t="s">
        <v>274</v>
      </c>
      <c r="W49" s="62" t="s">
        <v>274</v>
      </c>
      <c r="X49" s="62" t="s">
        <v>266</v>
      </c>
      <c r="Y49" s="62" t="s">
        <v>266</v>
      </c>
      <c r="Z49" s="65">
        <v>1</v>
      </c>
      <c r="AA49" s="107">
        <v>1</v>
      </c>
      <c r="AB49" s="108">
        <v>1</v>
      </c>
      <c r="AC49" s="109" t="s">
        <v>268</v>
      </c>
      <c r="AD49" s="110" t="s">
        <v>268</v>
      </c>
      <c r="AE49" s="64">
        <v>1</v>
      </c>
      <c r="AF49" s="111" t="s">
        <v>416</v>
      </c>
      <c r="AG49" s="100" t="s">
        <v>270</v>
      </c>
      <c r="AH49" s="112" t="s">
        <v>214</v>
      </c>
      <c r="AI49" t="s">
        <v>379</v>
      </c>
    </row>
    <row r="50" spans="2:35" ht="342" x14ac:dyDescent="0.25">
      <c r="B50" s="99" t="s">
        <v>64</v>
      </c>
      <c r="C50" s="100" t="s">
        <v>65</v>
      </c>
      <c r="D50" s="100" t="s">
        <v>417</v>
      </c>
      <c r="E50" s="100" t="s">
        <v>418</v>
      </c>
      <c r="F50" s="100" t="s">
        <v>32</v>
      </c>
      <c r="G50" s="100">
        <v>2</v>
      </c>
      <c r="H50" s="116">
        <v>1</v>
      </c>
      <c r="I50" s="67">
        <v>1</v>
      </c>
      <c r="J50" s="67">
        <v>0</v>
      </c>
      <c r="K50" s="43">
        <v>0</v>
      </c>
      <c r="L50" s="43">
        <v>0</v>
      </c>
      <c r="M50" s="117">
        <v>0.8</v>
      </c>
      <c r="N50" s="118">
        <v>0.2</v>
      </c>
      <c r="O50" s="118"/>
      <c r="P50" s="68"/>
      <c r="Q50" s="61" t="s">
        <v>263</v>
      </c>
      <c r="R50" s="104" t="s">
        <v>264</v>
      </c>
      <c r="S50" s="105" t="s">
        <v>264</v>
      </c>
      <c r="T50" s="105">
        <v>0</v>
      </c>
      <c r="U50" s="106">
        <v>0</v>
      </c>
      <c r="V50" s="62" t="s">
        <v>274</v>
      </c>
      <c r="W50" s="62" t="s">
        <v>267</v>
      </c>
      <c r="X50" s="62" t="s">
        <v>266</v>
      </c>
      <c r="Y50" s="62" t="s">
        <v>266</v>
      </c>
      <c r="Z50" s="65" t="s">
        <v>279</v>
      </c>
      <c r="AA50" s="107" t="s">
        <v>299</v>
      </c>
      <c r="AB50" s="108">
        <v>1</v>
      </c>
      <c r="AC50" s="109" t="s">
        <v>268</v>
      </c>
      <c r="AD50" s="110" t="s">
        <v>268</v>
      </c>
      <c r="AE50" s="64">
        <v>1</v>
      </c>
      <c r="AF50" s="111" t="s">
        <v>419</v>
      </c>
      <c r="AG50" s="100" t="s">
        <v>270</v>
      </c>
      <c r="AH50" s="112" t="s">
        <v>214</v>
      </c>
      <c r="AI50" t="s">
        <v>379</v>
      </c>
    </row>
    <row r="51" spans="2:35" ht="228" x14ac:dyDescent="0.25">
      <c r="B51" s="99" t="s">
        <v>64</v>
      </c>
      <c r="C51" s="100" t="s">
        <v>65</v>
      </c>
      <c r="D51" s="100" t="s">
        <v>420</v>
      </c>
      <c r="E51" s="100" t="s">
        <v>421</v>
      </c>
      <c r="F51" s="100" t="s">
        <v>72</v>
      </c>
      <c r="G51" s="100">
        <v>4</v>
      </c>
      <c r="H51" s="101">
        <v>1</v>
      </c>
      <c r="I51" s="43">
        <v>1</v>
      </c>
      <c r="J51" s="43">
        <v>1</v>
      </c>
      <c r="K51" s="43">
        <v>1</v>
      </c>
      <c r="L51" s="43">
        <v>0</v>
      </c>
      <c r="M51" s="102">
        <v>1</v>
      </c>
      <c r="N51" s="103">
        <v>1</v>
      </c>
      <c r="O51" s="103">
        <v>1</v>
      </c>
      <c r="P51" s="60">
        <v>1</v>
      </c>
      <c r="Q51" s="61" t="s">
        <v>263</v>
      </c>
      <c r="R51" s="104" t="s">
        <v>264</v>
      </c>
      <c r="S51" s="105" t="s">
        <v>264</v>
      </c>
      <c r="T51" s="105" t="s">
        <v>264</v>
      </c>
      <c r="U51" s="106" t="s">
        <v>264</v>
      </c>
      <c r="V51" s="62" t="s">
        <v>274</v>
      </c>
      <c r="W51" s="62" t="s">
        <v>274</v>
      </c>
      <c r="X51" s="62" t="s">
        <v>274</v>
      </c>
      <c r="Y51" s="62" t="s">
        <v>267</v>
      </c>
      <c r="Z51" s="65">
        <v>1</v>
      </c>
      <c r="AA51" s="107">
        <v>1</v>
      </c>
      <c r="AB51" s="108">
        <v>1</v>
      </c>
      <c r="AC51" s="109">
        <v>1</v>
      </c>
      <c r="AD51" s="110" t="s">
        <v>279</v>
      </c>
      <c r="AE51" s="64">
        <v>0.75</v>
      </c>
      <c r="AF51" s="111" t="s">
        <v>422</v>
      </c>
      <c r="AG51" s="100" t="s">
        <v>270</v>
      </c>
      <c r="AH51" s="112" t="s">
        <v>214</v>
      </c>
      <c r="AI51" t="s">
        <v>379</v>
      </c>
    </row>
    <row r="52" spans="2:35" ht="185.25" x14ac:dyDescent="0.25">
      <c r="B52" s="99" t="s">
        <v>64</v>
      </c>
      <c r="C52" s="100" t="s">
        <v>65</v>
      </c>
      <c r="D52" s="100" t="s">
        <v>423</v>
      </c>
      <c r="E52" s="100" t="s">
        <v>424</v>
      </c>
      <c r="F52" s="100" t="s">
        <v>32</v>
      </c>
      <c r="G52" s="100">
        <v>1</v>
      </c>
      <c r="H52" s="101">
        <v>1</v>
      </c>
      <c r="I52" s="66">
        <v>0.8</v>
      </c>
      <c r="J52" s="69">
        <v>0.15</v>
      </c>
      <c r="K52" s="66">
        <v>0.05</v>
      </c>
      <c r="L52" s="43">
        <v>0</v>
      </c>
      <c r="M52" s="102"/>
      <c r="N52" s="103">
        <v>1</v>
      </c>
      <c r="O52" s="103"/>
      <c r="P52" s="60"/>
      <c r="Q52" s="61" t="s">
        <v>263</v>
      </c>
      <c r="R52" s="104">
        <v>0</v>
      </c>
      <c r="S52" s="105" t="s">
        <v>264</v>
      </c>
      <c r="T52" s="105">
        <v>0</v>
      </c>
      <c r="U52" s="106">
        <v>0</v>
      </c>
      <c r="V52" s="62" t="s">
        <v>265</v>
      </c>
      <c r="W52" s="62" t="s">
        <v>274</v>
      </c>
      <c r="X52" s="62" t="s">
        <v>265</v>
      </c>
      <c r="Y52" s="62" t="s">
        <v>266</v>
      </c>
      <c r="Z52" s="65">
        <v>0.95000000000000007</v>
      </c>
      <c r="AA52" s="107">
        <v>0.8</v>
      </c>
      <c r="AB52" s="108">
        <v>1</v>
      </c>
      <c r="AC52" s="109">
        <v>1</v>
      </c>
      <c r="AD52" s="110" t="s">
        <v>268</v>
      </c>
      <c r="AE52" s="64">
        <v>1</v>
      </c>
      <c r="AF52" s="111" t="s">
        <v>425</v>
      </c>
      <c r="AG52" s="100" t="s">
        <v>270</v>
      </c>
      <c r="AH52" s="112" t="s">
        <v>214</v>
      </c>
      <c r="AI52" t="s">
        <v>379</v>
      </c>
    </row>
    <row r="53" spans="2:35" ht="371.25" x14ac:dyDescent="0.25">
      <c r="B53" s="99" t="s">
        <v>64</v>
      </c>
      <c r="C53" s="100" t="s">
        <v>93</v>
      </c>
      <c r="D53" s="100" t="s">
        <v>426</v>
      </c>
      <c r="E53" s="120" t="s">
        <v>427</v>
      </c>
      <c r="F53" s="120" t="s">
        <v>32</v>
      </c>
      <c r="G53" s="121">
        <v>1</v>
      </c>
      <c r="H53" s="122">
        <v>1</v>
      </c>
      <c r="I53" s="70">
        <v>0.85</v>
      </c>
      <c r="J53" s="70">
        <v>0.1</v>
      </c>
      <c r="K53" s="71">
        <v>0</v>
      </c>
      <c r="L53" s="72">
        <v>0</v>
      </c>
      <c r="M53" s="102">
        <v>1</v>
      </c>
      <c r="N53" s="103"/>
      <c r="O53" s="103"/>
      <c r="P53" s="60"/>
      <c r="Q53" s="61" t="s">
        <v>263</v>
      </c>
      <c r="R53" s="104" t="s">
        <v>264</v>
      </c>
      <c r="S53" s="105">
        <v>0</v>
      </c>
      <c r="T53" s="105">
        <v>0</v>
      </c>
      <c r="U53" s="106">
        <v>0</v>
      </c>
      <c r="V53" s="62" t="s">
        <v>274</v>
      </c>
      <c r="W53" s="62" t="s">
        <v>265</v>
      </c>
      <c r="X53" s="62" t="s">
        <v>266</v>
      </c>
      <c r="Y53" s="62" t="s">
        <v>266</v>
      </c>
      <c r="Z53" s="65">
        <v>0.1</v>
      </c>
      <c r="AA53" s="107">
        <v>0.85</v>
      </c>
      <c r="AB53" s="108">
        <v>0.95</v>
      </c>
      <c r="AC53" s="109">
        <v>0.95</v>
      </c>
      <c r="AD53" s="110" t="s">
        <v>268</v>
      </c>
      <c r="AE53" s="64">
        <v>0.95</v>
      </c>
      <c r="AF53" s="111" t="s">
        <v>428</v>
      </c>
      <c r="AG53" s="100" t="s">
        <v>270</v>
      </c>
      <c r="AH53" s="112" t="s">
        <v>214</v>
      </c>
      <c r="AI53" t="s">
        <v>379</v>
      </c>
    </row>
    <row r="54" spans="2:35" ht="327.75" x14ac:dyDescent="0.25">
      <c r="B54" s="99" t="s">
        <v>64</v>
      </c>
      <c r="C54" s="100" t="s">
        <v>93</v>
      </c>
      <c r="D54" s="100" t="s">
        <v>429</v>
      </c>
      <c r="E54" s="100" t="s">
        <v>430</v>
      </c>
      <c r="F54" s="100" t="s">
        <v>32</v>
      </c>
      <c r="G54" s="123">
        <v>4</v>
      </c>
      <c r="H54" s="116">
        <v>1</v>
      </c>
      <c r="I54" s="67">
        <v>0.15</v>
      </c>
      <c r="J54" s="67">
        <v>0.15</v>
      </c>
      <c r="K54" s="67">
        <v>0.1</v>
      </c>
      <c r="L54" s="67">
        <v>0</v>
      </c>
      <c r="M54" s="117">
        <v>0.25</v>
      </c>
      <c r="N54" s="118">
        <v>0.25</v>
      </c>
      <c r="O54" s="118">
        <v>0.25</v>
      </c>
      <c r="P54" s="68">
        <v>0.25</v>
      </c>
      <c r="Q54" s="61" t="s">
        <v>263</v>
      </c>
      <c r="R54" s="104" t="s">
        <v>264</v>
      </c>
      <c r="S54" s="105" t="s">
        <v>264</v>
      </c>
      <c r="T54" s="105" t="s">
        <v>264</v>
      </c>
      <c r="U54" s="106" t="s">
        <v>264</v>
      </c>
      <c r="V54" s="62" t="s">
        <v>274</v>
      </c>
      <c r="W54" s="62" t="s">
        <v>274</v>
      </c>
      <c r="X54" s="62" t="s">
        <v>274</v>
      </c>
      <c r="Y54" s="62" t="s">
        <v>267</v>
      </c>
      <c r="Z54" s="65">
        <v>0.6</v>
      </c>
      <c r="AA54" s="107">
        <v>0.6</v>
      </c>
      <c r="AB54" s="108">
        <v>0.6</v>
      </c>
      <c r="AC54" s="109">
        <v>0.4</v>
      </c>
      <c r="AD54" s="110" t="s">
        <v>279</v>
      </c>
      <c r="AE54" s="64">
        <v>0.4</v>
      </c>
      <c r="AF54" s="111" t="s">
        <v>431</v>
      </c>
      <c r="AG54" s="100" t="s">
        <v>270</v>
      </c>
      <c r="AH54" s="112" t="s">
        <v>214</v>
      </c>
      <c r="AI54" t="s">
        <v>379</v>
      </c>
    </row>
    <row r="55" spans="2:35" ht="228" x14ac:dyDescent="0.25">
      <c r="B55" s="99" t="s">
        <v>64</v>
      </c>
      <c r="C55" s="100" t="s">
        <v>93</v>
      </c>
      <c r="D55" s="100" t="s">
        <v>432</v>
      </c>
      <c r="E55" s="100" t="s">
        <v>433</v>
      </c>
      <c r="F55" s="100" t="s">
        <v>32</v>
      </c>
      <c r="G55" s="123">
        <v>1</v>
      </c>
      <c r="H55" s="116">
        <v>1</v>
      </c>
      <c r="I55" s="43">
        <v>1</v>
      </c>
      <c r="J55" s="43">
        <v>1</v>
      </c>
      <c r="K55" s="43">
        <v>1</v>
      </c>
      <c r="L55" s="43">
        <v>0</v>
      </c>
      <c r="M55" s="117">
        <v>1</v>
      </c>
      <c r="N55" s="118"/>
      <c r="O55" s="118"/>
      <c r="P55" s="68"/>
      <c r="Q55" s="61" t="s">
        <v>263</v>
      </c>
      <c r="R55" s="104" t="s">
        <v>264</v>
      </c>
      <c r="S55" s="105">
        <v>0</v>
      </c>
      <c r="T55" s="105">
        <v>0</v>
      </c>
      <c r="U55" s="106">
        <v>0</v>
      </c>
      <c r="V55" s="62" t="s">
        <v>274</v>
      </c>
      <c r="W55" s="62" t="s">
        <v>265</v>
      </c>
      <c r="X55" s="62" t="s">
        <v>265</v>
      </c>
      <c r="Y55" s="62" t="s">
        <v>266</v>
      </c>
      <c r="Z55" s="65">
        <v>1</v>
      </c>
      <c r="AA55" s="107">
        <v>1</v>
      </c>
      <c r="AB55" s="108">
        <v>1</v>
      </c>
      <c r="AC55" s="109">
        <v>1</v>
      </c>
      <c r="AD55" s="110" t="s">
        <v>268</v>
      </c>
      <c r="AE55" s="64" t="s">
        <v>299</v>
      </c>
      <c r="AF55" s="111" t="s">
        <v>434</v>
      </c>
      <c r="AG55" s="100" t="s">
        <v>270</v>
      </c>
      <c r="AH55" s="112" t="s">
        <v>214</v>
      </c>
      <c r="AI55" t="s">
        <v>379</v>
      </c>
    </row>
    <row r="56" spans="2:35" ht="225" x14ac:dyDescent="0.25">
      <c r="B56" s="99" t="s">
        <v>64</v>
      </c>
      <c r="C56" s="100" t="s">
        <v>93</v>
      </c>
      <c r="D56" s="100" t="s">
        <v>435</v>
      </c>
      <c r="E56" s="100" t="s">
        <v>436</v>
      </c>
      <c r="F56" s="100" t="s">
        <v>32</v>
      </c>
      <c r="G56" s="123">
        <v>3</v>
      </c>
      <c r="H56" s="116">
        <v>1</v>
      </c>
      <c r="I56" s="67">
        <v>0.25</v>
      </c>
      <c r="J56" s="67">
        <v>0.1</v>
      </c>
      <c r="K56" s="67">
        <v>0.1</v>
      </c>
      <c r="L56" s="43">
        <v>0</v>
      </c>
      <c r="M56" s="117">
        <v>0.33</v>
      </c>
      <c r="N56" s="118">
        <v>0.33</v>
      </c>
      <c r="O56" s="118">
        <v>0.34</v>
      </c>
      <c r="P56" s="68"/>
      <c r="Q56" s="61" t="s">
        <v>263</v>
      </c>
      <c r="R56" s="104" t="s">
        <v>264</v>
      </c>
      <c r="S56" s="105" t="s">
        <v>264</v>
      </c>
      <c r="T56" s="105" t="s">
        <v>264</v>
      </c>
      <c r="U56" s="106">
        <v>0</v>
      </c>
      <c r="V56" s="62" t="s">
        <v>274</v>
      </c>
      <c r="W56" s="62" t="s">
        <v>274</v>
      </c>
      <c r="X56" s="62" t="s">
        <v>274</v>
      </c>
      <c r="Y56" s="62" t="s">
        <v>266</v>
      </c>
      <c r="Z56" s="65">
        <v>0.30303030303030304</v>
      </c>
      <c r="AA56" s="107">
        <v>0.75757575757575757</v>
      </c>
      <c r="AB56" s="108">
        <v>0.30299999999999999</v>
      </c>
      <c r="AC56" s="109">
        <v>0.29411764705882354</v>
      </c>
      <c r="AD56" s="110" t="s">
        <v>268</v>
      </c>
      <c r="AE56" s="64">
        <v>0.44999999999999996</v>
      </c>
      <c r="AF56" s="111" t="s">
        <v>437</v>
      </c>
      <c r="AG56" s="100" t="s">
        <v>270</v>
      </c>
      <c r="AH56" s="112" t="s">
        <v>214</v>
      </c>
      <c r="AI56" t="s">
        <v>379</v>
      </c>
    </row>
    <row r="57" spans="2:35" ht="270.75" x14ac:dyDescent="0.25">
      <c r="B57" s="99" t="s">
        <v>64</v>
      </c>
      <c r="C57" s="100" t="s">
        <v>93</v>
      </c>
      <c r="D57" s="100" t="s">
        <v>438</v>
      </c>
      <c r="E57" s="100" t="s">
        <v>439</v>
      </c>
      <c r="F57" s="100" t="s">
        <v>32</v>
      </c>
      <c r="G57" s="123">
        <v>2</v>
      </c>
      <c r="H57" s="101">
        <v>2</v>
      </c>
      <c r="I57" s="43">
        <v>1</v>
      </c>
      <c r="J57" s="43">
        <v>1</v>
      </c>
      <c r="K57" s="43">
        <v>0</v>
      </c>
      <c r="L57" s="43">
        <v>0</v>
      </c>
      <c r="M57" s="102">
        <v>1</v>
      </c>
      <c r="N57" s="103"/>
      <c r="O57" s="103">
        <v>1</v>
      </c>
      <c r="P57" s="60"/>
      <c r="Q57" s="61" t="s">
        <v>263</v>
      </c>
      <c r="R57" s="104" t="s">
        <v>264</v>
      </c>
      <c r="S57" s="105">
        <v>0</v>
      </c>
      <c r="T57" s="105" t="s">
        <v>264</v>
      </c>
      <c r="U57" s="106">
        <v>0</v>
      </c>
      <c r="V57" s="62" t="s">
        <v>274</v>
      </c>
      <c r="W57" s="62" t="s">
        <v>265</v>
      </c>
      <c r="X57" s="62" t="s">
        <v>267</v>
      </c>
      <c r="Y57" s="62" t="s">
        <v>266</v>
      </c>
      <c r="Z57" s="65">
        <v>0.5</v>
      </c>
      <c r="AA57" s="107">
        <v>1</v>
      </c>
      <c r="AB57" s="108">
        <v>1</v>
      </c>
      <c r="AC57" s="109">
        <v>1</v>
      </c>
      <c r="AD57" s="110" t="s">
        <v>268</v>
      </c>
      <c r="AE57" s="64">
        <v>1</v>
      </c>
      <c r="AF57" s="111" t="s">
        <v>440</v>
      </c>
      <c r="AG57" s="100" t="s">
        <v>270</v>
      </c>
      <c r="AH57" s="112" t="s">
        <v>214</v>
      </c>
      <c r="AI57" t="s">
        <v>379</v>
      </c>
    </row>
    <row r="58" spans="2:35" ht="225" x14ac:dyDescent="0.25">
      <c r="B58" s="99" t="s">
        <v>64</v>
      </c>
      <c r="C58" s="100" t="s">
        <v>441</v>
      </c>
      <c r="D58" s="100" t="s">
        <v>442</v>
      </c>
      <c r="E58" s="100" t="s">
        <v>443</v>
      </c>
      <c r="F58" s="100" t="s">
        <v>32</v>
      </c>
      <c r="G58" s="123">
        <v>1</v>
      </c>
      <c r="H58" s="101">
        <v>1</v>
      </c>
      <c r="I58" s="43">
        <v>0</v>
      </c>
      <c r="J58" s="43">
        <v>0</v>
      </c>
      <c r="K58" s="43">
        <v>1</v>
      </c>
      <c r="L58" s="43">
        <v>0</v>
      </c>
      <c r="M58" s="102"/>
      <c r="N58" s="103"/>
      <c r="O58" s="103">
        <v>1</v>
      </c>
      <c r="P58" s="60"/>
      <c r="Q58" s="61" t="s">
        <v>263</v>
      </c>
      <c r="R58" s="104">
        <v>0</v>
      </c>
      <c r="S58" s="105">
        <v>0</v>
      </c>
      <c r="T58" s="105" t="s">
        <v>264</v>
      </c>
      <c r="U58" s="106">
        <v>0</v>
      </c>
      <c r="V58" s="62" t="s">
        <v>266</v>
      </c>
      <c r="W58" s="62" t="s">
        <v>266</v>
      </c>
      <c r="X58" s="62" t="s">
        <v>274</v>
      </c>
      <c r="Y58" s="62" t="s">
        <v>266</v>
      </c>
      <c r="Z58" s="65" t="s">
        <v>268</v>
      </c>
      <c r="AA58" s="107" t="s">
        <v>268</v>
      </c>
      <c r="AB58" s="108" t="s">
        <v>268</v>
      </c>
      <c r="AC58" s="109">
        <v>1</v>
      </c>
      <c r="AD58" s="110" t="s">
        <v>268</v>
      </c>
      <c r="AE58" s="64">
        <v>1</v>
      </c>
      <c r="AF58" s="111" t="s">
        <v>444</v>
      </c>
      <c r="AG58" s="100" t="s">
        <v>270</v>
      </c>
      <c r="AH58" s="112" t="s">
        <v>224</v>
      </c>
      <c r="AI58" t="s">
        <v>445</v>
      </c>
    </row>
    <row r="59" spans="2:35" ht="371.25" x14ac:dyDescent="0.25">
      <c r="B59" s="99" t="s">
        <v>64</v>
      </c>
      <c r="C59" s="100" t="s">
        <v>441</v>
      </c>
      <c r="D59" s="100" t="s">
        <v>442</v>
      </c>
      <c r="E59" s="100" t="s">
        <v>446</v>
      </c>
      <c r="F59" s="100" t="s">
        <v>32</v>
      </c>
      <c r="G59" s="123">
        <v>1</v>
      </c>
      <c r="H59" s="101">
        <v>1</v>
      </c>
      <c r="I59" s="43">
        <v>0</v>
      </c>
      <c r="J59" s="43">
        <v>1</v>
      </c>
      <c r="K59" s="43">
        <v>0</v>
      </c>
      <c r="L59" s="43">
        <v>0</v>
      </c>
      <c r="M59" s="102"/>
      <c r="N59" s="103">
        <v>1</v>
      </c>
      <c r="O59" s="103"/>
      <c r="P59" s="60"/>
      <c r="Q59" s="61" t="s">
        <v>263</v>
      </c>
      <c r="R59" s="104">
        <v>0</v>
      </c>
      <c r="S59" s="105" t="s">
        <v>264</v>
      </c>
      <c r="T59" s="105">
        <v>0</v>
      </c>
      <c r="U59" s="106">
        <v>0</v>
      </c>
      <c r="V59" s="62" t="s">
        <v>266</v>
      </c>
      <c r="W59" s="62" t="s">
        <v>274</v>
      </c>
      <c r="X59" s="62" t="s">
        <v>266</v>
      </c>
      <c r="Y59" s="62" t="s">
        <v>266</v>
      </c>
      <c r="Z59" s="65">
        <v>1</v>
      </c>
      <c r="AA59" s="107" t="s">
        <v>268</v>
      </c>
      <c r="AB59" s="108">
        <v>1</v>
      </c>
      <c r="AC59" s="109" t="s">
        <v>268</v>
      </c>
      <c r="AD59" s="110" t="s">
        <v>268</v>
      </c>
      <c r="AE59" s="64">
        <v>1</v>
      </c>
      <c r="AF59" s="111" t="s">
        <v>447</v>
      </c>
      <c r="AG59" s="100" t="s">
        <v>270</v>
      </c>
      <c r="AH59" s="112" t="s">
        <v>224</v>
      </c>
      <c r="AI59" t="s">
        <v>448</v>
      </c>
    </row>
    <row r="60" spans="2:35" ht="199.5" x14ac:dyDescent="0.25">
      <c r="B60" s="99" t="s">
        <v>64</v>
      </c>
      <c r="C60" s="100" t="s">
        <v>115</v>
      </c>
      <c r="D60" s="100" t="s">
        <v>449</v>
      </c>
      <c r="E60" s="100" t="s">
        <v>450</v>
      </c>
      <c r="F60" s="123" t="s">
        <v>32</v>
      </c>
      <c r="G60" s="123">
        <v>1</v>
      </c>
      <c r="H60" s="101">
        <v>1</v>
      </c>
      <c r="I60" s="43">
        <v>0</v>
      </c>
      <c r="J60" s="43">
        <v>0</v>
      </c>
      <c r="K60" s="43">
        <v>1</v>
      </c>
      <c r="L60" s="43">
        <v>0</v>
      </c>
      <c r="M60" s="102"/>
      <c r="N60" s="103"/>
      <c r="O60" s="103">
        <v>1</v>
      </c>
      <c r="P60" s="60"/>
      <c r="Q60" s="61" t="s">
        <v>263</v>
      </c>
      <c r="R60" s="104">
        <v>0</v>
      </c>
      <c r="S60" s="105">
        <v>0</v>
      </c>
      <c r="T60" s="105" t="s">
        <v>451</v>
      </c>
      <c r="U60" s="106">
        <v>0</v>
      </c>
      <c r="V60" s="62" t="s">
        <v>266</v>
      </c>
      <c r="W60" s="62" t="s">
        <v>266</v>
      </c>
      <c r="X60" s="62" t="s">
        <v>274</v>
      </c>
      <c r="Y60" s="62" t="s">
        <v>266</v>
      </c>
      <c r="Z60" s="65" t="s">
        <v>268</v>
      </c>
      <c r="AA60" s="107" t="s">
        <v>268</v>
      </c>
      <c r="AB60" s="108" t="s">
        <v>268</v>
      </c>
      <c r="AC60" s="109">
        <v>1</v>
      </c>
      <c r="AD60" s="110" t="s">
        <v>268</v>
      </c>
      <c r="AE60" s="64">
        <v>1</v>
      </c>
      <c r="AF60" s="111" t="s">
        <v>452</v>
      </c>
      <c r="AG60" s="100" t="s">
        <v>270</v>
      </c>
      <c r="AH60" s="112" t="s">
        <v>217</v>
      </c>
      <c r="AI60" t="s">
        <v>322</v>
      </c>
    </row>
    <row r="61" spans="2:35" ht="409.5" x14ac:dyDescent="0.25">
      <c r="B61" s="99" t="s">
        <v>64</v>
      </c>
      <c r="C61" s="100" t="s">
        <v>115</v>
      </c>
      <c r="D61" s="100" t="s">
        <v>453</v>
      </c>
      <c r="E61" s="100" t="s">
        <v>454</v>
      </c>
      <c r="F61" s="123" t="s">
        <v>72</v>
      </c>
      <c r="G61" s="123">
        <v>4</v>
      </c>
      <c r="H61" s="101">
        <v>1</v>
      </c>
      <c r="I61" s="43">
        <v>1</v>
      </c>
      <c r="J61" s="43">
        <v>1</v>
      </c>
      <c r="K61" s="43">
        <v>1</v>
      </c>
      <c r="L61" s="43">
        <v>0</v>
      </c>
      <c r="M61" s="102">
        <v>1</v>
      </c>
      <c r="N61" s="103">
        <v>1</v>
      </c>
      <c r="O61" s="103">
        <v>1</v>
      </c>
      <c r="P61" s="60">
        <v>1</v>
      </c>
      <c r="Q61" s="61" t="s">
        <v>263</v>
      </c>
      <c r="R61" s="104" t="s">
        <v>264</v>
      </c>
      <c r="S61" s="105" t="s">
        <v>264</v>
      </c>
      <c r="T61" s="105" t="s">
        <v>264</v>
      </c>
      <c r="U61" s="106" t="s">
        <v>264</v>
      </c>
      <c r="V61" s="62" t="s">
        <v>274</v>
      </c>
      <c r="W61" s="62" t="s">
        <v>274</v>
      </c>
      <c r="X61" s="62" t="s">
        <v>274</v>
      </c>
      <c r="Y61" s="62" t="s">
        <v>267</v>
      </c>
      <c r="Z61" s="65">
        <v>1</v>
      </c>
      <c r="AA61" s="107">
        <v>1</v>
      </c>
      <c r="AB61" s="108">
        <v>1</v>
      </c>
      <c r="AC61" s="109">
        <v>1</v>
      </c>
      <c r="AD61" s="110" t="s">
        <v>279</v>
      </c>
      <c r="AE61" s="64">
        <v>0.75</v>
      </c>
      <c r="AF61" s="111" t="s">
        <v>455</v>
      </c>
      <c r="AG61" s="100" t="s">
        <v>270</v>
      </c>
      <c r="AH61" s="112" t="s">
        <v>217</v>
      </c>
      <c r="AI61" t="s">
        <v>456</v>
      </c>
    </row>
    <row r="62" spans="2:35" ht="356.25" x14ac:dyDescent="0.25">
      <c r="B62" s="99" t="s">
        <v>64</v>
      </c>
      <c r="C62" s="100" t="s">
        <v>115</v>
      </c>
      <c r="D62" s="100" t="s">
        <v>457</v>
      </c>
      <c r="E62" s="100" t="s">
        <v>458</v>
      </c>
      <c r="F62" s="123" t="s">
        <v>32</v>
      </c>
      <c r="G62" s="123">
        <v>1</v>
      </c>
      <c r="H62" s="101">
        <v>1</v>
      </c>
      <c r="I62" s="43">
        <v>0.1</v>
      </c>
      <c r="J62" s="43">
        <v>0.9</v>
      </c>
      <c r="K62" s="43">
        <v>0</v>
      </c>
      <c r="L62" s="43">
        <v>0</v>
      </c>
      <c r="M62" s="102"/>
      <c r="N62" s="103">
        <v>1</v>
      </c>
      <c r="O62" s="103"/>
      <c r="P62" s="60"/>
      <c r="Q62" s="61" t="s">
        <v>263</v>
      </c>
      <c r="R62" s="104">
        <v>0</v>
      </c>
      <c r="S62" s="105" t="s">
        <v>264</v>
      </c>
      <c r="T62" s="105">
        <v>0</v>
      </c>
      <c r="U62" s="106">
        <v>0</v>
      </c>
      <c r="V62" s="62" t="s">
        <v>265</v>
      </c>
      <c r="W62" s="62" t="s">
        <v>274</v>
      </c>
      <c r="X62" s="62" t="s">
        <v>266</v>
      </c>
      <c r="Y62" s="62" t="s">
        <v>266</v>
      </c>
      <c r="Z62" s="65">
        <v>1</v>
      </c>
      <c r="AA62" s="107">
        <v>0.1</v>
      </c>
      <c r="AB62" s="108">
        <v>1</v>
      </c>
      <c r="AC62" s="109" t="s">
        <v>268</v>
      </c>
      <c r="AD62" s="110" t="s">
        <v>268</v>
      </c>
      <c r="AE62" s="64">
        <v>1</v>
      </c>
      <c r="AF62" s="111" t="s">
        <v>459</v>
      </c>
      <c r="AG62" s="100" t="s">
        <v>270</v>
      </c>
      <c r="AH62" s="112" t="s">
        <v>217</v>
      </c>
      <c r="AI62" t="s">
        <v>322</v>
      </c>
    </row>
    <row r="63" spans="2:35" ht="409.5" x14ac:dyDescent="0.25">
      <c r="B63" s="99" t="s">
        <v>64</v>
      </c>
      <c r="C63" s="100" t="s">
        <v>115</v>
      </c>
      <c r="D63" s="100" t="s">
        <v>460</v>
      </c>
      <c r="E63" s="100" t="s">
        <v>461</v>
      </c>
      <c r="F63" s="123" t="s">
        <v>32</v>
      </c>
      <c r="G63" s="123">
        <v>1</v>
      </c>
      <c r="H63" s="101">
        <v>1</v>
      </c>
      <c r="I63" s="43">
        <v>0.1</v>
      </c>
      <c r="J63" s="43">
        <v>0.9</v>
      </c>
      <c r="K63" s="43">
        <v>0</v>
      </c>
      <c r="L63" s="43">
        <v>0</v>
      </c>
      <c r="M63" s="102"/>
      <c r="N63" s="103">
        <v>1</v>
      </c>
      <c r="O63" s="103"/>
      <c r="P63" s="60"/>
      <c r="Q63" s="61" t="s">
        <v>263</v>
      </c>
      <c r="R63" s="104">
        <v>0</v>
      </c>
      <c r="S63" s="105" t="s">
        <v>264</v>
      </c>
      <c r="T63" s="105">
        <v>0</v>
      </c>
      <c r="U63" s="106">
        <v>0</v>
      </c>
      <c r="V63" s="62" t="s">
        <v>265</v>
      </c>
      <c r="W63" s="62" t="s">
        <v>274</v>
      </c>
      <c r="X63" s="62" t="s">
        <v>266</v>
      </c>
      <c r="Y63" s="62" t="s">
        <v>266</v>
      </c>
      <c r="Z63" s="65">
        <v>1</v>
      </c>
      <c r="AA63" s="107">
        <v>0.1</v>
      </c>
      <c r="AB63" s="108">
        <v>1</v>
      </c>
      <c r="AC63" s="109" t="s">
        <v>268</v>
      </c>
      <c r="AD63" s="110" t="s">
        <v>268</v>
      </c>
      <c r="AE63" s="64">
        <v>1</v>
      </c>
      <c r="AF63" s="111" t="s">
        <v>462</v>
      </c>
      <c r="AG63" s="100" t="s">
        <v>270</v>
      </c>
      <c r="AH63" s="112" t="s">
        <v>217</v>
      </c>
      <c r="AI63" t="s">
        <v>322</v>
      </c>
    </row>
    <row r="64" spans="2:35" ht="409.5" x14ac:dyDescent="0.25">
      <c r="B64" s="99" t="s">
        <v>64</v>
      </c>
      <c r="C64" s="100" t="s">
        <v>115</v>
      </c>
      <c r="D64" s="100" t="s">
        <v>463</v>
      </c>
      <c r="E64" s="100" t="s">
        <v>464</v>
      </c>
      <c r="F64" s="123" t="s">
        <v>32</v>
      </c>
      <c r="G64" s="123">
        <v>1</v>
      </c>
      <c r="H64" s="101">
        <v>1</v>
      </c>
      <c r="I64" s="43">
        <v>0.4</v>
      </c>
      <c r="J64" s="43">
        <v>0.6</v>
      </c>
      <c r="K64" s="43">
        <v>0</v>
      </c>
      <c r="L64" s="43">
        <v>0</v>
      </c>
      <c r="M64" s="102"/>
      <c r="N64" s="103">
        <v>1</v>
      </c>
      <c r="O64" s="103"/>
      <c r="P64" s="60"/>
      <c r="Q64" s="61" t="s">
        <v>263</v>
      </c>
      <c r="R64" s="104">
        <v>0</v>
      </c>
      <c r="S64" s="105" t="s">
        <v>264</v>
      </c>
      <c r="T64" s="105">
        <v>0</v>
      </c>
      <c r="U64" s="106">
        <v>0</v>
      </c>
      <c r="V64" s="62" t="s">
        <v>265</v>
      </c>
      <c r="W64" s="62" t="s">
        <v>274</v>
      </c>
      <c r="X64" s="62" t="s">
        <v>266</v>
      </c>
      <c r="Y64" s="62" t="s">
        <v>266</v>
      </c>
      <c r="Z64" s="65">
        <v>1</v>
      </c>
      <c r="AA64" s="107">
        <v>0.4</v>
      </c>
      <c r="AB64" s="108">
        <v>1</v>
      </c>
      <c r="AC64" s="109" t="s">
        <v>268</v>
      </c>
      <c r="AD64" s="110" t="s">
        <v>268</v>
      </c>
      <c r="AE64" s="64">
        <v>1</v>
      </c>
      <c r="AF64" s="111" t="s">
        <v>465</v>
      </c>
      <c r="AG64" s="100" t="s">
        <v>270</v>
      </c>
      <c r="AH64" s="112" t="s">
        <v>217</v>
      </c>
      <c r="AI64" t="s">
        <v>322</v>
      </c>
    </row>
    <row r="65" spans="2:35" ht="342" x14ac:dyDescent="0.25">
      <c r="B65" s="99" t="s">
        <v>64</v>
      </c>
      <c r="C65" s="100" t="s">
        <v>115</v>
      </c>
      <c r="D65" s="100" t="s">
        <v>466</v>
      </c>
      <c r="E65" s="100" t="s">
        <v>467</v>
      </c>
      <c r="F65" s="123" t="s">
        <v>32</v>
      </c>
      <c r="G65" s="123">
        <v>2</v>
      </c>
      <c r="H65" s="101">
        <v>2</v>
      </c>
      <c r="I65" s="43">
        <v>1</v>
      </c>
      <c r="J65" s="43">
        <v>1</v>
      </c>
      <c r="K65" s="43">
        <v>0</v>
      </c>
      <c r="L65" s="43">
        <v>0</v>
      </c>
      <c r="M65" s="102">
        <v>1</v>
      </c>
      <c r="N65" s="103">
        <v>1</v>
      </c>
      <c r="O65" s="103"/>
      <c r="P65" s="60"/>
      <c r="Q65" s="61" t="s">
        <v>263</v>
      </c>
      <c r="R65" s="104" t="s">
        <v>264</v>
      </c>
      <c r="S65" s="105" t="s">
        <v>264</v>
      </c>
      <c r="T65" s="105">
        <v>0</v>
      </c>
      <c r="U65" s="106">
        <v>0</v>
      </c>
      <c r="V65" s="62" t="s">
        <v>274</v>
      </c>
      <c r="W65" s="62" t="s">
        <v>274</v>
      </c>
      <c r="X65" s="62" t="s">
        <v>266</v>
      </c>
      <c r="Y65" s="62" t="s">
        <v>266</v>
      </c>
      <c r="Z65" s="65">
        <v>1</v>
      </c>
      <c r="AA65" s="107">
        <v>1</v>
      </c>
      <c r="AB65" s="108">
        <v>1</v>
      </c>
      <c r="AC65" s="109" t="s">
        <v>268</v>
      </c>
      <c r="AD65" s="110" t="s">
        <v>268</v>
      </c>
      <c r="AE65" s="64">
        <v>1</v>
      </c>
      <c r="AF65" s="111" t="s">
        <v>468</v>
      </c>
      <c r="AG65" s="100" t="s">
        <v>270</v>
      </c>
      <c r="AH65" s="112" t="s">
        <v>217</v>
      </c>
      <c r="AI65" t="s">
        <v>322</v>
      </c>
    </row>
    <row r="66" spans="2:35" ht="409.5" x14ac:dyDescent="0.25">
      <c r="B66" s="99" t="s">
        <v>64</v>
      </c>
      <c r="C66" s="100" t="s">
        <v>115</v>
      </c>
      <c r="D66" s="100" t="s">
        <v>469</v>
      </c>
      <c r="E66" s="100" t="s">
        <v>470</v>
      </c>
      <c r="F66" s="123" t="s">
        <v>32</v>
      </c>
      <c r="G66" s="123">
        <v>1</v>
      </c>
      <c r="H66" s="101">
        <v>1</v>
      </c>
      <c r="I66" s="43">
        <v>0.1</v>
      </c>
      <c r="J66" s="43">
        <v>0.9</v>
      </c>
      <c r="K66" s="43">
        <v>0</v>
      </c>
      <c r="L66" s="43">
        <v>0</v>
      </c>
      <c r="M66" s="102"/>
      <c r="N66" s="103">
        <v>1</v>
      </c>
      <c r="O66" s="103"/>
      <c r="P66" s="60"/>
      <c r="Q66" s="61" t="s">
        <v>263</v>
      </c>
      <c r="R66" s="104">
        <v>0</v>
      </c>
      <c r="S66" s="105" t="s">
        <v>264</v>
      </c>
      <c r="T66" s="105">
        <v>0</v>
      </c>
      <c r="U66" s="106">
        <v>0</v>
      </c>
      <c r="V66" s="62" t="s">
        <v>265</v>
      </c>
      <c r="W66" s="62" t="s">
        <v>274</v>
      </c>
      <c r="X66" s="62" t="s">
        <v>266</v>
      </c>
      <c r="Y66" s="62" t="s">
        <v>266</v>
      </c>
      <c r="Z66" s="65">
        <v>1</v>
      </c>
      <c r="AA66" s="107">
        <v>0.1</v>
      </c>
      <c r="AB66" s="108">
        <v>1</v>
      </c>
      <c r="AC66" s="109" t="s">
        <v>268</v>
      </c>
      <c r="AD66" s="110" t="s">
        <v>268</v>
      </c>
      <c r="AE66" s="64">
        <v>1</v>
      </c>
      <c r="AF66" s="111" t="s">
        <v>471</v>
      </c>
      <c r="AG66" s="100" t="s">
        <v>270</v>
      </c>
      <c r="AH66" s="112" t="s">
        <v>217</v>
      </c>
      <c r="AI66" t="s">
        <v>322</v>
      </c>
    </row>
    <row r="67" spans="2:35" ht="285" x14ac:dyDescent="0.25">
      <c r="B67" s="99" t="s">
        <v>64</v>
      </c>
      <c r="C67" s="100" t="s">
        <v>115</v>
      </c>
      <c r="D67" s="100" t="s">
        <v>472</v>
      </c>
      <c r="E67" s="100" t="s">
        <v>473</v>
      </c>
      <c r="F67" s="100" t="s">
        <v>32</v>
      </c>
      <c r="G67" s="123">
        <v>1</v>
      </c>
      <c r="H67" s="101">
        <v>1</v>
      </c>
      <c r="I67" s="43">
        <v>0</v>
      </c>
      <c r="J67" s="43">
        <v>0</v>
      </c>
      <c r="K67" s="43">
        <v>0</v>
      </c>
      <c r="L67" s="43">
        <v>0</v>
      </c>
      <c r="M67" s="102"/>
      <c r="N67" s="103"/>
      <c r="O67" s="103">
        <v>1</v>
      </c>
      <c r="P67" s="60"/>
      <c r="Q67" s="61" t="s">
        <v>263</v>
      </c>
      <c r="R67" s="104">
        <v>0</v>
      </c>
      <c r="S67" s="105">
        <v>0</v>
      </c>
      <c r="T67" s="105" t="s">
        <v>264</v>
      </c>
      <c r="U67" s="106">
        <v>0</v>
      </c>
      <c r="V67" s="62" t="s">
        <v>266</v>
      </c>
      <c r="W67" s="62" t="s">
        <v>266</v>
      </c>
      <c r="X67" s="62" t="s">
        <v>267</v>
      </c>
      <c r="Y67" s="62" t="s">
        <v>266</v>
      </c>
      <c r="Z67" s="65" t="s">
        <v>268</v>
      </c>
      <c r="AA67" s="107" t="s">
        <v>268</v>
      </c>
      <c r="AB67" s="108" t="s">
        <v>268</v>
      </c>
      <c r="AC67" s="109" t="s">
        <v>279</v>
      </c>
      <c r="AD67" s="110" t="s">
        <v>268</v>
      </c>
      <c r="AE67" s="64">
        <v>0</v>
      </c>
      <c r="AF67" s="111" t="s">
        <v>474</v>
      </c>
      <c r="AG67" s="100">
        <v>0</v>
      </c>
      <c r="AH67" s="112" t="s">
        <v>214</v>
      </c>
      <c r="AI67" t="s">
        <v>379</v>
      </c>
    </row>
    <row r="68" spans="2:35" ht="285" x14ac:dyDescent="0.25">
      <c r="B68" s="99" t="s">
        <v>64</v>
      </c>
      <c r="C68" s="100" t="s">
        <v>115</v>
      </c>
      <c r="D68" s="100" t="s">
        <v>475</v>
      </c>
      <c r="E68" s="100" t="s">
        <v>476</v>
      </c>
      <c r="F68" s="100" t="s">
        <v>32</v>
      </c>
      <c r="G68" s="123">
        <v>1</v>
      </c>
      <c r="H68" s="101">
        <v>1</v>
      </c>
      <c r="I68" s="43">
        <v>0</v>
      </c>
      <c r="J68" s="43">
        <v>0</v>
      </c>
      <c r="K68" s="43">
        <v>0</v>
      </c>
      <c r="L68" s="43">
        <v>0</v>
      </c>
      <c r="M68" s="102"/>
      <c r="N68" s="103"/>
      <c r="O68" s="103"/>
      <c r="P68" s="60">
        <v>1</v>
      </c>
      <c r="Q68" s="61" t="s">
        <v>263</v>
      </c>
      <c r="R68" s="104">
        <v>0</v>
      </c>
      <c r="S68" s="105">
        <v>0</v>
      </c>
      <c r="T68" s="105">
        <v>0</v>
      </c>
      <c r="U68" s="106" t="s">
        <v>264</v>
      </c>
      <c r="V68" s="62" t="s">
        <v>266</v>
      </c>
      <c r="W68" s="62" t="s">
        <v>266</v>
      </c>
      <c r="X68" s="62" t="s">
        <v>266</v>
      </c>
      <c r="Y68" s="62" t="s">
        <v>267</v>
      </c>
      <c r="Z68" s="65" t="s">
        <v>268</v>
      </c>
      <c r="AA68" s="107" t="s">
        <v>268</v>
      </c>
      <c r="AB68" s="108" t="s">
        <v>268</v>
      </c>
      <c r="AC68" s="109" t="s">
        <v>268</v>
      </c>
      <c r="AD68" s="110" t="s">
        <v>279</v>
      </c>
      <c r="AE68" s="64">
        <v>0</v>
      </c>
      <c r="AF68" s="111" t="s">
        <v>477</v>
      </c>
      <c r="AG68" s="100">
        <v>0</v>
      </c>
      <c r="AH68" s="112" t="s">
        <v>214</v>
      </c>
      <c r="AI68" t="s">
        <v>379</v>
      </c>
    </row>
    <row r="69" spans="2:35" ht="409.5" x14ac:dyDescent="0.25">
      <c r="B69" s="99" t="s">
        <v>64</v>
      </c>
      <c r="C69" s="100" t="s">
        <v>106</v>
      </c>
      <c r="D69" s="100" t="s">
        <v>478</v>
      </c>
      <c r="E69" s="100" t="s">
        <v>479</v>
      </c>
      <c r="F69" s="123" t="s">
        <v>32</v>
      </c>
      <c r="G69" s="124">
        <v>4</v>
      </c>
      <c r="H69" s="101">
        <v>4</v>
      </c>
      <c r="I69" s="43">
        <v>1</v>
      </c>
      <c r="J69" s="43">
        <v>1</v>
      </c>
      <c r="K69" s="43">
        <v>1</v>
      </c>
      <c r="L69" s="43">
        <v>0</v>
      </c>
      <c r="M69" s="102">
        <v>1</v>
      </c>
      <c r="N69" s="103">
        <v>1</v>
      </c>
      <c r="O69" s="103">
        <v>1</v>
      </c>
      <c r="P69" s="60">
        <v>1</v>
      </c>
      <c r="Q69" s="61" t="s">
        <v>263</v>
      </c>
      <c r="R69" s="104" t="s">
        <v>264</v>
      </c>
      <c r="S69" s="105" t="s">
        <v>264</v>
      </c>
      <c r="T69" s="105" t="s">
        <v>264</v>
      </c>
      <c r="U69" s="106" t="s">
        <v>264</v>
      </c>
      <c r="V69" s="62" t="s">
        <v>274</v>
      </c>
      <c r="W69" s="62" t="s">
        <v>274</v>
      </c>
      <c r="X69" s="62" t="s">
        <v>274</v>
      </c>
      <c r="Y69" s="62" t="s">
        <v>267</v>
      </c>
      <c r="Z69" s="65">
        <v>1</v>
      </c>
      <c r="AA69" s="107">
        <v>1</v>
      </c>
      <c r="AB69" s="108">
        <v>1</v>
      </c>
      <c r="AC69" s="109">
        <v>1</v>
      </c>
      <c r="AD69" s="110" t="s">
        <v>279</v>
      </c>
      <c r="AE69" s="64">
        <v>0.75</v>
      </c>
      <c r="AF69" s="111" t="s">
        <v>480</v>
      </c>
      <c r="AG69" s="100" t="s">
        <v>270</v>
      </c>
      <c r="AH69" s="112" t="s">
        <v>222</v>
      </c>
      <c r="AI69" t="s">
        <v>481</v>
      </c>
    </row>
    <row r="70" spans="2:35" ht="409.5" x14ac:dyDescent="0.25">
      <c r="B70" s="99" t="s">
        <v>64</v>
      </c>
      <c r="C70" s="100" t="s">
        <v>106</v>
      </c>
      <c r="D70" s="100" t="s">
        <v>478</v>
      </c>
      <c r="E70" s="100" t="s">
        <v>482</v>
      </c>
      <c r="F70" s="123" t="s">
        <v>72</v>
      </c>
      <c r="G70" s="124">
        <v>3</v>
      </c>
      <c r="H70" s="101">
        <v>1</v>
      </c>
      <c r="I70" s="43">
        <v>1</v>
      </c>
      <c r="J70" s="43">
        <v>1</v>
      </c>
      <c r="K70" s="43">
        <v>1</v>
      </c>
      <c r="L70" s="43">
        <v>0</v>
      </c>
      <c r="M70" s="102">
        <v>1</v>
      </c>
      <c r="N70" s="103">
        <v>1</v>
      </c>
      <c r="O70" s="103">
        <v>1</v>
      </c>
      <c r="P70" s="60"/>
      <c r="Q70" s="61" t="s">
        <v>263</v>
      </c>
      <c r="R70" s="104" t="s">
        <v>264</v>
      </c>
      <c r="S70" s="105" t="s">
        <v>264</v>
      </c>
      <c r="T70" s="105" t="s">
        <v>264</v>
      </c>
      <c r="U70" s="106">
        <v>0</v>
      </c>
      <c r="V70" s="62" t="s">
        <v>274</v>
      </c>
      <c r="W70" s="62" t="s">
        <v>274</v>
      </c>
      <c r="X70" s="62" t="s">
        <v>274</v>
      </c>
      <c r="Y70" s="62" t="s">
        <v>266</v>
      </c>
      <c r="Z70" s="65">
        <v>1</v>
      </c>
      <c r="AA70" s="107">
        <v>1</v>
      </c>
      <c r="AB70" s="108">
        <v>1</v>
      </c>
      <c r="AC70" s="109">
        <v>1</v>
      </c>
      <c r="AD70" s="110" t="s">
        <v>268</v>
      </c>
      <c r="AE70" s="64">
        <v>1</v>
      </c>
      <c r="AF70" s="111" t="s">
        <v>483</v>
      </c>
      <c r="AG70" s="100" t="s">
        <v>270</v>
      </c>
      <c r="AH70" s="112" t="s">
        <v>222</v>
      </c>
      <c r="AI70" t="s">
        <v>481</v>
      </c>
    </row>
    <row r="71" spans="2:35" ht="315" x14ac:dyDescent="0.25">
      <c r="B71" s="99" t="s">
        <v>64</v>
      </c>
      <c r="C71" s="100" t="s">
        <v>106</v>
      </c>
      <c r="D71" s="100" t="s">
        <v>484</v>
      </c>
      <c r="E71" s="100" t="s">
        <v>485</v>
      </c>
      <c r="F71" s="100" t="s">
        <v>32</v>
      </c>
      <c r="G71" s="123">
        <v>1</v>
      </c>
      <c r="H71" s="101">
        <v>1</v>
      </c>
      <c r="I71" s="66">
        <v>0.5</v>
      </c>
      <c r="J71" s="66">
        <v>0.3</v>
      </c>
      <c r="K71" s="66">
        <v>0.1</v>
      </c>
      <c r="L71" s="43">
        <v>0</v>
      </c>
      <c r="M71" s="102"/>
      <c r="N71" s="103">
        <v>1</v>
      </c>
      <c r="O71" s="103"/>
      <c r="P71" s="60"/>
      <c r="Q71" s="61" t="s">
        <v>263</v>
      </c>
      <c r="R71" s="104">
        <v>0</v>
      </c>
      <c r="S71" s="105" t="s">
        <v>264</v>
      </c>
      <c r="T71" s="105">
        <v>0</v>
      </c>
      <c r="U71" s="106">
        <v>0</v>
      </c>
      <c r="V71" s="62" t="s">
        <v>265</v>
      </c>
      <c r="W71" s="62" t="s">
        <v>274</v>
      </c>
      <c r="X71" s="62" t="s">
        <v>265</v>
      </c>
      <c r="Y71" s="62" t="s">
        <v>266</v>
      </c>
      <c r="Z71" s="65">
        <v>0.8</v>
      </c>
      <c r="AA71" s="107">
        <v>0.5</v>
      </c>
      <c r="AB71" s="108">
        <v>0.8</v>
      </c>
      <c r="AC71" s="109">
        <v>0.9</v>
      </c>
      <c r="AD71" s="110" t="s">
        <v>268</v>
      </c>
      <c r="AE71" s="64">
        <v>0.9</v>
      </c>
      <c r="AF71" s="111" t="s">
        <v>486</v>
      </c>
      <c r="AG71" s="100" t="s">
        <v>270</v>
      </c>
      <c r="AH71" s="112" t="s">
        <v>214</v>
      </c>
      <c r="AI71" t="s">
        <v>379</v>
      </c>
    </row>
    <row r="72" spans="2:35" ht="409.5" x14ac:dyDescent="0.25">
      <c r="B72" s="99" t="s">
        <v>64</v>
      </c>
      <c r="C72" s="100" t="s">
        <v>106</v>
      </c>
      <c r="D72" s="100" t="s">
        <v>487</v>
      </c>
      <c r="E72" s="100" t="s">
        <v>488</v>
      </c>
      <c r="F72" s="123" t="s">
        <v>72</v>
      </c>
      <c r="G72" s="124">
        <v>4</v>
      </c>
      <c r="H72" s="101">
        <v>1</v>
      </c>
      <c r="I72" s="43">
        <v>1</v>
      </c>
      <c r="J72" s="43">
        <v>1</v>
      </c>
      <c r="K72" s="43">
        <v>1</v>
      </c>
      <c r="L72" s="43">
        <v>0</v>
      </c>
      <c r="M72" s="102">
        <v>1</v>
      </c>
      <c r="N72" s="103">
        <v>1</v>
      </c>
      <c r="O72" s="103">
        <v>1</v>
      </c>
      <c r="P72" s="60">
        <v>1</v>
      </c>
      <c r="Q72" s="61" t="s">
        <v>263</v>
      </c>
      <c r="R72" s="104" t="s">
        <v>264</v>
      </c>
      <c r="S72" s="105" t="s">
        <v>264</v>
      </c>
      <c r="T72" s="105" t="s">
        <v>264</v>
      </c>
      <c r="U72" s="106" t="s">
        <v>264</v>
      </c>
      <c r="V72" s="62" t="s">
        <v>274</v>
      </c>
      <c r="W72" s="62" t="s">
        <v>274</v>
      </c>
      <c r="X72" s="62" t="s">
        <v>274</v>
      </c>
      <c r="Y72" s="62" t="s">
        <v>267</v>
      </c>
      <c r="Z72" s="65">
        <v>1</v>
      </c>
      <c r="AA72" s="107">
        <v>1</v>
      </c>
      <c r="AB72" s="108">
        <v>1</v>
      </c>
      <c r="AC72" s="109">
        <v>1</v>
      </c>
      <c r="AD72" s="110" t="s">
        <v>279</v>
      </c>
      <c r="AE72" s="64">
        <v>0.75</v>
      </c>
      <c r="AF72" s="111" t="s">
        <v>489</v>
      </c>
      <c r="AG72" s="100" t="s">
        <v>270</v>
      </c>
      <c r="AH72" s="112" t="s">
        <v>222</v>
      </c>
      <c r="AI72" t="s">
        <v>481</v>
      </c>
    </row>
    <row r="73" spans="2:35" ht="157.5" x14ac:dyDescent="0.25">
      <c r="B73" s="99" t="s">
        <v>64</v>
      </c>
      <c r="C73" s="100" t="s">
        <v>106</v>
      </c>
      <c r="D73" s="100" t="s">
        <v>490</v>
      </c>
      <c r="E73" s="100" t="s">
        <v>491</v>
      </c>
      <c r="F73" s="100" t="s">
        <v>32</v>
      </c>
      <c r="G73" s="123">
        <v>1</v>
      </c>
      <c r="H73" s="101">
        <v>1</v>
      </c>
      <c r="I73" s="66">
        <v>0.1</v>
      </c>
      <c r="J73" s="66">
        <v>0.23</v>
      </c>
      <c r="K73" s="43">
        <v>0</v>
      </c>
      <c r="L73" s="43">
        <v>0</v>
      </c>
      <c r="M73" s="102"/>
      <c r="N73" s="103">
        <v>1</v>
      </c>
      <c r="O73" s="103"/>
      <c r="P73" s="60"/>
      <c r="Q73" s="61" t="s">
        <v>263</v>
      </c>
      <c r="R73" s="104">
        <v>0</v>
      </c>
      <c r="S73" s="105" t="s">
        <v>264</v>
      </c>
      <c r="T73" s="105">
        <v>0</v>
      </c>
      <c r="U73" s="106">
        <v>0</v>
      </c>
      <c r="V73" s="62" t="s">
        <v>265</v>
      </c>
      <c r="W73" s="62" t="s">
        <v>274</v>
      </c>
      <c r="X73" s="62" t="s">
        <v>266</v>
      </c>
      <c r="Y73" s="62" t="s">
        <v>266</v>
      </c>
      <c r="Z73" s="65">
        <v>0.33</v>
      </c>
      <c r="AA73" s="107">
        <v>0.1</v>
      </c>
      <c r="AB73" s="108">
        <v>0.33</v>
      </c>
      <c r="AC73" s="125">
        <v>0.33</v>
      </c>
      <c r="AD73" s="110" t="s">
        <v>268</v>
      </c>
      <c r="AE73" s="64">
        <v>0.33</v>
      </c>
      <c r="AF73" s="111" t="s">
        <v>492</v>
      </c>
      <c r="AG73" s="100" t="s">
        <v>270</v>
      </c>
      <c r="AH73" s="112" t="s">
        <v>214</v>
      </c>
      <c r="AI73" t="s">
        <v>379</v>
      </c>
    </row>
    <row r="74" spans="2:35" ht="348.75" x14ac:dyDescent="0.25">
      <c r="B74" s="99" t="s">
        <v>64</v>
      </c>
      <c r="C74" s="100" t="s">
        <v>106</v>
      </c>
      <c r="D74" s="100" t="s">
        <v>493</v>
      </c>
      <c r="E74" s="100" t="s">
        <v>494</v>
      </c>
      <c r="F74" s="100" t="s">
        <v>72</v>
      </c>
      <c r="G74" s="123">
        <v>2</v>
      </c>
      <c r="H74" s="116">
        <v>1</v>
      </c>
      <c r="I74" s="43">
        <v>1</v>
      </c>
      <c r="J74" s="43">
        <v>1</v>
      </c>
      <c r="K74" s="43">
        <v>1</v>
      </c>
      <c r="L74" s="43">
        <v>0</v>
      </c>
      <c r="M74" s="102"/>
      <c r="N74" s="126">
        <v>1</v>
      </c>
      <c r="O74" s="103"/>
      <c r="P74" s="73">
        <v>1</v>
      </c>
      <c r="Q74" s="61" t="s">
        <v>263</v>
      </c>
      <c r="R74" s="104">
        <v>0</v>
      </c>
      <c r="S74" s="105" t="s">
        <v>264</v>
      </c>
      <c r="T74" s="105">
        <v>0</v>
      </c>
      <c r="U74" s="106" t="s">
        <v>264</v>
      </c>
      <c r="V74" s="62" t="s">
        <v>265</v>
      </c>
      <c r="W74" s="62" t="s">
        <v>274</v>
      </c>
      <c r="X74" s="62" t="s">
        <v>265</v>
      </c>
      <c r="Y74" s="62" t="s">
        <v>267</v>
      </c>
      <c r="Z74" s="65">
        <v>2</v>
      </c>
      <c r="AA74" s="107">
        <v>1</v>
      </c>
      <c r="AB74" s="108">
        <v>1</v>
      </c>
      <c r="AC74" s="109">
        <v>1</v>
      </c>
      <c r="AD74" s="110" t="s">
        <v>279</v>
      </c>
      <c r="AE74" s="64" t="s">
        <v>299</v>
      </c>
      <c r="AF74" s="111" t="s">
        <v>495</v>
      </c>
      <c r="AG74" s="100" t="s">
        <v>270</v>
      </c>
      <c r="AH74" s="112" t="s">
        <v>216</v>
      </c>
      <c r="AI74" t="s">
        <v>496</v>
      </c>
    </row>
    <row r="75" spans="2:35" ht="409.5" x14ac:dyDescent="0.25">
      <c r="B75" s="99" t="s">
        <v>64</v>
      </c>
      <c r="C75" s="100" t="s">
        <v>124</v>
      </c>
      <c r="D75" s="100" t="s">
        <v>497</v>
      </c>
      <c r="E75" s="100" t="s">
        <v>498</v>
      </c>
      <c r="F75" s="123" t="s">
        <v>32</v>
      </c>
      <c r="G75" s="124">
        <v>1</v>
      </c>
      <c r="H75" s="101">
        <v>1</v>
      </c>
      <c r="I75" s="43">
        <v>0</v>
      </c>
      <c r="J75" s="43">
        <v>0.9</v>
      </c>
      <c r="K75" s="43">
        <v>0</v>
      </c>
      <c r="L75" s="43">
        <v>0</v>
      </c>
      <c r="M75" s="102"/>
      <c r="N75" s="103">
        <v>1</v>
      </c>
      <c r="O75" s="103"/>
      <c r="P75" s="60"/>
      <c r="Q75" s="61" t="s">
        <v>263</v>
      </c>
      <c r="R75" s="104">
        <v>0</v>
      </c>
      <c r="S75" s="105" t="s">
        <v>264</v>
      </c>
      <c r="T75" s="105">
        <v>0</v>
      </c>
      <c r="U75" s="106">
        <v>0</v>
      </c>
      <c r="V75" s="62" t="s">
        <v>266</v>
      </c>
      <c r="W75" s="62" t="s">
        <v>274</v>
      </c>
      <c r="X75" s="62" t="s">
        <v>266</v>
      </c>
      <c r="Y75" s="62" t="s">
        <v>266</v>
      </c>
      <c r="Z75" s="65">
        <v>0.9</v>
      </c>
      <c r="AA75" s="107" t="s">
        <v>268</v>
      </c>
      <c r="AB75" s="108">
        <v>0.9</v>
      </c>
      <c r="AC75" s="109">
        <v>0.9</v>
      </c>
      <c r="AD75" s="110" t="s">
        <v>268</v>
      </c>
      <c r="AE75" s="64">
        <v>0.9</v>
      </c>
      <c r="AF75" s="111" t="s">
        <v>499</v>
      </c>
      <c r="AG75" s="100" t="s">
        <v>500</v>
      </c>
      <c r="AH75" s="112" t="s">
        <v>222</v>
      </c>
      <c r="AI75" t="s">
        <v>501</v>
      </c>
    </row>
    <row r="76" spans="2:35" ht="409.5" x14ac:dyDescent="0.25">
      <c r="B76" s="99" t="s">
        <v>64</v>
      </c>
      <c r="C76" s="100" t="s">
        <v>124</v>
      </c>
      <c r="D76" s="100" t="s">
        <v>497</v>
      </c>
      <c r="E76" s="100" t="s">
        <v>502</v>
      </c>
      <c r="F76" s="123" t="s">
        <v>32</v>
      </c>
      <c r="G76" s="124">
        <v>1</v>
      </c>
      <c r="H76" s="101">
        <v>1</v>
      </c>
      <c r="I76" s="43">
        <v>0</v>
      </c>
      <c r="J76" s="43">
        <v>0</v>
      </c>
      <c r="K76" s="43">
        <v>0</v>
      </c>
      <c r="L76" s="43">
        <v>0</v>
      </c>
      <c r="M76" s="102"/>
      <c r="N76" s="103"/>
      <c r="O76" s="103">
        <v>1</v>
      </c>
      <c r="P76" s="60"/>
      <c r="Q76" s="61" t="s">
        <v>263</v>
      </c>
      <c r="R76" s="104">
        <v>0</v>
      </c>
      <c r="S76" s="105">
        <v>0</v>
      </c>
      <c r="T76" s="105" t="s">
        <v>264</v>
      </c>
      <c r="U76" s="106">
        <v>0</v>
      </c>
      <c r="V76" s="62" t="s">
        <v>266</v>
      </c>
      <c r="W76" s="62" t="s">
        <v>266</v>
      </c>
      <c r="X76" s="62" t="s">
        <v>267</v>
      </c>
      <c r="Y76" s="62" t="s">
        <v>266</v>
      </c>
      <c r="Z76" s="65" t="s">
        <v>268</v>
      </c>
      <c r="AA76" s="107" t="s">
        <v>268</v>
      </c>
      <c r="AB76" s="108" t="s">
        <v>268</v>
      </c>
      <c r="AC76" s="109" t="s">
        <v>279</v>
      </c>
      <c r="AD76" s="110" t="s">
        <v>268</v>
      </c>
      <c r="AE76" s="64">
        <v>0</v>
      </c>
      <c r="AF76" s="111" t="s">
        <v>503</v>
      </c>
      <c r="AG76" s="100" t="s">
        <v>500</v>
      </c>
      <c r="AH76" s="112" t="s">
        <v>222</v>
      </c>
      <c r="AI76" t="s">
        <v>501</v>
      </c>
    </row>
    <row r="77" spans="2:35" ht="409.5" x14ac:dyDescent="0.25">
      <c r="B77" s="99" t="s">
        <v>64</v>
      </c>
      <c r="C77" s="100" t="s">
        <v>124</v>
      </c>
      <c r="D77" s="100" t="s">
        <v>504</v>
      </c>
      <c r="E77" s="100" t="s">
        <v>505</v>
      </c>
      <c r="F77" s="100" t="s">
        <v>32</v>
      </c>
      <c r="G77" s="123">
        <v>2</v>
      </c>
      <c r="H77" s="101">
        <v>1</v>
      </c>
      <c r="I77" s="66">
        <v>0.75</v>
      </c>
      <c r="J77" s="66">
        <v>0.1</v>
      </c>
      <c r="K77" s="43">
        <v>0.05</v>
      </c>
      <c r="L77" s="43">
        <v>0</v>
      </c>
      <c r="M77" s="102"/>
      <c r="N77" s="103">
        <v>0.8</v>
      </c>
      <c r="O77" s="103">
        <v>0.2</v>
      </c>
      <c r="P77" s="60"/>
      <c r="Q77" s="61" t="s">
        <v>263</v>
      </c>
      <c r="R77" s="104">
        <v>0</v>
      </c>
      <c r="S77" s="105" t="s">
        <v>264</v>
      </c>
      <c r="T77" s="105" t="s">
        <v>264</v>
      </c>
      <c r="U77" s="106">
        <v>0</v>
      </c>
      <c r="V77" s="62" t="s">
        <v>265</v>
      </c>
      <c r="W77" s="62" t="s">
        <v>274</v>
      </c>
      <c r="X77" s="62" t="s">
        <v>274</v>
      </c>
      <c r="Y77" s="62" t="s">
        <v>266</v>
      </c>
      <c r="Z77" s="65">
        <v>0.875</v>
      </c>
      <c r="AA77" s="107">
        <v>0.75</v>
      </c>
      <c r="AB77" s="108">
        <v>1</v>
      </c>
      <c r="AC77" s="109">
        <v>0.9</v>
      </c>
      <c r="AD77" s="110" t="s">
        <v>268</v>
      </c>
      <c r="AE77" s="64">
        <v>0.9</v>
      </c>
      <c r="AF77" s="111" t="s">
        <v>506</v>
      </c>
      <c r="AG77" s="100" t="s">
        <v>500</v>
      </c>
      <c r="AH77" s="112" t="s">
        <v>220</v>
      </c>
      <c r="AI77" t="s">
        <v>507</v>
      </c>
    </row>
    <row r="78" spans="2:35" ht="409.5" x14ac:dyDescent="0.25">
      <c r="B78" s="99" t="s">
        <v>64</v>
      </c>
      <c r="C78" s="100" t="s">
        <v>124</v>
      </c>
      <c r="D78" s="100" t="s">
        <v>508</v>
      </c>
      <c r="E78" s="100" t="s">
        <v>509</v>
      </c>
      <c r="F78" s="100" t="s">
        <v>32</v>
      </c>
      <c r="G78" s="123">
        <v>1</v>
      </c>
      <c r="H78" s="101">
        <v>2</v>
      </c>
      <c r="I78" s="43">
        <v>0</v>
      </c>
      <c r="J78" s="43">
        <v>4</v>
      </c>
      <c r="K78" s="43">
        <v>0</v>
      </c>
      <c r="L78" s="43">
        <v>0</v>
      </c>
      <c r="M78" s="102"/>
      <c r="N78" s="103">
        <v>2</v>
      </c>
      <c r="O78" s="103"/>
      <c r="P78" s="60"/>
      <c r="Q78" s="61" t="s">
        <v>263</v>
      </c>
      <c r="R78" s="104">
        <v>0</v>
      </c>
      <c r="S78" s="105" t="s">
        <v>264</v>
      </c>
      <c r="T78" s="105">
        <v>0</v>
      </c>
      <c r="U78" s="106">
        <v>0</v>
      </c>
      <c r="V78" s="62" t="s">
        <v>266</v>
      </c>
      <c r="W78" s="62" t="s">
        <v>274</v>
      </c>
      <c r="X78" s="62" t="s">
        <v>266</v>
      </c>
      <c r="Y78" s="62" t="s">
        <v>266</v>
      </c>
      <c r="Z78" s="65">
        <v>1</v>
      </c>
      <c r="AA78" s="107" t="s">
        <v>268</v>
      </c>
      <c r="AB78" s="108">
        <v>1</v>
      </c>
      <c r="AC78" s="109" t="s">
        <v>268</v>
      </c>
      <c r="AD78" s="110" t="s">
        <v>268</v>
      </c>
      <c r="AE78" s="64" t="s">
        <v>299</v>
      </c>
      <c r="AF78" s="111" t="s">
        <v>510</v>
      </c>
      <c r="AG78" s="100" t="s">
        <v>500</v>
      </c>
      <c r="AH78" s="112" t="s">
        <v>218</v>
      </c>
      <c r="AI78" t="s">
        <v>511</v>
      </c>
    </row>
    <row r="79" spans="2:35" ht="409.5" x14ac:dyDescent="0.25">
      <c r="B79" s="99" t="s">
        <v>64</v>
      </c>
      <c r="C79" s="100" t="s">
        <v>124</v>
      </c>
      <c r="D79" s="100" t="s">
        <v>512</v>
      </c>
      <c r="E79" s="113" t="s">
        <v>513</v>
      </c>
      <c r="F79" s="123" t="s">
        <v>32</v>
      </c>
      <c r="G79" s="124">
        <v>2</v>
      </c>
      <c r="H79" s="101">
        <v>2</v>
      </c>
      <c r="I79" s="43">
        <v>0</v>
      </c>
      <c r="J79" s="43">
        <v>1</v>
      </c>
      <c r="K79" s="43">
        <v>0</v>
      </c>
      <c r="L79" s="43">
        <v>0</v>
      </c>
      <c r="M79" s="102"/>
      <c r="N79" s="103">
        <v>1</v>
      </c>
      <c r="O79" s="103"/>
      <c r="P79" s="60">
        <v>1</v>
      </c>
      <c r="Q79" s="61" t="s">
        <v>263</v>
      </c>
      <c r="R79" s="104">
        <v>0</v>
      </c>
      <c r="S79" s="105" t="s">
        <v>264</v>
      </c>
      <c r="T79" s="105">
        <v>0</v>
      </c>
      <c r="U79" s="106" t="s">
        <v>264</v>
      </c>
      <c r="V79" s="62" t="s">
        <v>266</v>
      </c>
      <c r="W79" s="62" t="s">
        <v>274</v>
      </c>
      <c r="X79" s="62" t="s">
        <v>266</v>
      </c>
      <c r="Y79" s="62" t="s">
        <v>267</v>
      </c>
      <c r="Z79" s="65">
        <v>1</v>
      </c>
      <c r="AA79" s="107" t="s">
        <v>268</v>
      </c>
      <c r="AB79" s="108">
        <v>1</v>
      </c>
      <c r="AC79" s="109" t="s">
        <v>268</v>
      </c>
      <c r="AD79" s="110" t="s">
        <v>279</v>
      </c>
      <c r="AE79" s="64">
        <v>0.5</v>
      </c>
      <c r="AF79" s="111" t="s">
        <v>514</v>
      </c>
      <c r="AG79" s="100" t="s">
        <v>500</v>
      </c>
      <c r="AH79" s="112" t="s">
        <v>222</v>
      </c>
      <c r="AI79" t="s">
        <v>501</v>
      </c>
    </row>
    <row r="80" spans="2:35" ht="409.5" x14ac:dyDescent="0.25">
      <c r="B80" s="99" t="s">
        <v>64</v>
      </c>
      <c r="C80" s="100" t="s">
        <v>124</v>
      </c>
      <c r="D80" s="100" t="s">
        <v>515</v>
      </c>
      <c r="E80" s="100" t="s">
        <v>516</v>
      </c>
      <c r="F80" s="123" t="s">
        <v>32</v>
      </c>
      <c r="G80" s="124">
        <v>2</v>
      </c>
      <c r="H80" s="101">
        <v>2</v>
      </c>
      <c r="I80" s="43">
        <v>0</v>
      </c>
      <c r="J80" s="43">
        <v>1</v>
      </c>
      <c r="K80" s="66">
        <v>0.4</v>
      </c>
      <c r="L80" s="43">
        <v>0</v>
      </c>
      <c r="M80" s="102"/>
      <c r="N80" s="103">
        <v>1</v>
      </c>
      <c r="O80" s="103">
        <v>1</v>
      </c>
      <c r="P80" s="60"/>
      <c r="Q80" s="61" t="s">
        <v>263</v>
      </c>
      <c r="R80" s="104">
        <v>0</v>
      </c>
      <c r="S80" s="105" t="s">
        <v>264</v>
      </c>
      <c r="T80" s="105" t="s">
        <v>264</v>
      </c>
      <c r="U80" s="106">
        <v>0</v>
      </c>
      <c r="V80" s="62" t="s">
        <v>266</v>
      </c>
      <c r="W80" s="62" t="s">
        <v>274</v>
      </c>
      <c r="X80" s="62" t="s">
        <v>274</v>
      </c>
      <c r="Y80" s="62" t="s">
        <v>266</v>
      </c>
      <c r="Z80" s="65">
        <v>1</v>
      </c>
      <c r="AA80" s="107" t="s">
        <v>268</v>
      </c>
      <c r="AB80" s="108">
        <v>1</v>
      </c>
      <c r="AC80" s="109">
        <v>0.4</v>
      </c>
      <c r="AD80" s="110" t="s">
        <v>268</v>
      </c>
      <c r="AE80" s="64">
        <v>0.7</v>
      </c>
      <c r="AF80" s="111" t="s">
        <v>517</v>
      </c>
      <c r="AG80" s="100" t="s">
        <v>500</v>
      </c>
      <c r="AH80" s="112" t="s">
        <v>222</v>
      </c>
      <c r="AI80" t="s">
        <v>501</v>
      </c>
    </row>
    <row r="81" spans="2:35" ht="409.5" x14ac:dyDescent="0.25">
      <c r="B81" s="99" t="s">
        <v>64</v>
      </c>
      <c r="C81" s="100" t="s">
        <v>124</v>
      </c>
      <c r="D81" s="100" t="s">
        <v>497</v>
      </c>
      <c r="E81" s="100" t="s">
        <v>518</v>
      </c>
      <c r="F81" s="100" t="s">
        <v>32</v>
      </c>
      <c r="G81" s="123">
        <v>1</v>
      </c>
      <c r="H81" s="101">
        <v>1</v>
      </c>
      <c r="I81" s="43">
        <v>1</v>
      </c>
      <c r="J81" s="43">
        <v>0</v>
      </c>
      <c r="K81" s="43">
        <v>0</v>
      </c>
      <c r="L81" s="43">
        <v>0</v>
      </c>
      <c r="M81" s="102">
        <v>1</v>
      </c>
      <c r="N81" s="103"/>
      <c r="O81" s="103"/>
      <c r="P81" s="60"/>
      <c r="Q81" s="61" t="s">
        <v>263</v>
      </c>
      <c r="R81" s="104" t="s">
        <v>264</v>
      </c>
      <c r="S81" s="105">
        <v>0</v>
      </c>
      <c r="T81" s="105">
        <v>0</v>
      </c>
      <c r="U81" s="106">
        <v>0</v>
      </c>
      <c r="V81" s="62" t="s">
        <v>274</v>
      </c>
      <c r="W81" s="62" t="s">
        <v>266</v>
      </c>
      <c r="X81" s="62" t="s">
        <v>266</v>
      </c>
      <c r="Y81" s="62" t="s">
        <v>266</v>
      </c>
      <c r="Z81" s="65" t="s">
        <v>268</v>
      </c>
      <c r="AA81" s="107">
        <v>1</v>
      </c>
      <c r="AB81" s="108" t="s">
        <v>268</v>
      </c>
      <c r="AC81" s="109" t="s">
        <v>268</v>
      </c>
      <c r="AD81" s="110" t="s">
        <v>268</v>
      </c>
      <c r="AE81" s="64">
        <v>1</v>
      </c>
      <c r="AF81" s="111" t="s">
        <v>519</v>
      </c>
      <c r="AG81" s="100" t="s">
        <v>500</v>
      </c>
      <c r="AH81" s="112" t="s">
        <v>214</v>
      </c>
      <c r="AI81" t="s">
        <v>520</v>
      </c>
    </row>
    <row r="82" spans="2:35" ht="409.5" x14ac:dyDescent="0.25">
      <c r="B82" s="99" t="s">
        <v>64</v>
      </c>
      <c r="C82" s="100" t="s">
        <v>521</v>
      </c>
      <c r="D82" s="100" t="s">
        <v>522</v>
      </c>
      <c r="E82" s="100" t="s">
        <v>523</v>
      </c>
      <c r="F82" s="100" t="s">
        <v>32</v>
      </c>
      <c r="G82" s="123">
        <v>1</v>
      </c>
      <c r="H82" s="101">
        <v>1</v>
      </c>
      <c r="I82" s="43">
        <v>0</v>
      </c>
      <c r="J82" s="43">
        <v>1</v>
      </c>
      <c r="K82" s="43">
        <v>0</v>
      </c>
      <c r="L82" s="43">
        <v>0</v>
      </c>
      <c r="M82" s="102"/>
      <c r="N82" s="103">
        <v>1</v>
      </c>
      <c r="O82" s="103"/>
      <c r="P82" s="60"/>
      <c r="Q82" s="61" t="s">
        <v>263</v>
      </c>
      <c r="R82" s="104">
        <v>0</v>
      </c>
      <c r="S82" s="105" t="s">
        <v>264</v>
      </c>
      <c r="T82" s="105">
        <v>0</v>
      </c>
      <c r="U82" s="106">
        <v>0</v>
      </c>
      <c r="V82" s="62" t="s">
        <v>266</v>
      </c>
      <c r="W82" s="62" t="s">
        <v>274</v>
      </c>
      <c r="X82" s="62" t="s">
        <v>266</v>
      </c>
      <c r="Y82" s="62" t="s">
        <v>266</v>
      </c>
      <c r="Z82" s="65">
        <v>1</v>
      </c>
      <c r="AA82" s="107" t="s">
        <v>268</v>
      </c>
      <c r="AB82" s="108">
        <v>1</v>
      </c>
      <c r="AC82" s="109" t="s">
        <v>268</v>
      </c>
      <c r="AD82" s="110" t="s">
        <v>268</v>
      </c>
      <c r="AE82" s="64">
        <v>1</v>
      </c>
      <c r="AF82" s="111" t="s">
        <v>524</v>
      </c>
      <c r="AG82" s="100" t="s">
        <v>270</v>
      </c>
      <c r="AH82" s="112" t="s">
        <v>224</v>
      </c>
      <c r="AI82" t="s">
        <v>525</v>
      </c>
    </row>
    <row r="83" spans="2:35" ht="409.5" x14ac:dyDescent="0.25">
      <c r="B83" s="99" t="s">
        <v>64</v>
      </c>
      <c r="C83" s="100" t="s">
        <v>521</v>
      </c>
      <c r="D83" s="100" t="s">
        <v>526</v>
      </c>
      <c r="E83" s="100" t="s">
        <v>527</v>
      </c>
      <c r="F83" s="100" t="s">
        <v>32</v>
      </c>
      <c r="G83" s="123">
        <v>1</v>
      </c>
      <c r="H83" s="101">
        <v>1</v>
      </c>
      <c r="I83" s="43">
        <v>0.5</v>
      </c>
      <c r="J83" s="43">
        <v>0.5</v>
      </c>
      <c r="K83" s="43">
        <v>0</v>
      </c>
      <c r="L83" s="43">
        <v>0</v>
      </c>
      <c r="M83" s="102"/>
      <c r="N83" s="103">
        <v>1</v>
      </c>
      <c r="O83" s="103"/>
      <c r="P83" s="60"/>
      <c r="Q83" s="61" t="s">
        <v>263</v>
      </c>
      <c r="R83" s="104">
        <v>0</v>
      </c>
      <c r="S83" s="105" t="s">
        <v>264</v>
      </c>
      <c r="T83" s="105">
        <v>0</v>
      </c>
      <c r="U83" s="106">
        <v>0</v>
      </c>
      <c r="V83" s="62" t="s">
        <v>265</v>
      </c>
      <c r="W83" s="62" t="s">
        <v>274</v>
      </c>
      <c r="X83" s="62" t="s">
        <v>266</v>
      </c>
      <c r="Y83" s="62" t="s">
        <v>266</v>
      </c>
      <c r="Z83" s="65">
        <v>1</v>
      </c>
      <c r="AA83" s="107">
        <v>0.5</v>
      </c>
      <c r="AB83" s="108">
        <v>1</v>
      </c>
      <c r="AC83" s="109" t="s">
        <v>268</v>
      </c>
      <c r="AD83" s="110" t="s">
        <v>268</v>
      </c>
      <c r="AE83" s="64">
        <v>1</v>
      </c>
      <c r="AF83" s="111" t="s">
        <v>528</v>
      </c>
      <c r="AG83" s="100" t="s">
        <v>270</v>
      </c>
      <c r="AH83" s="112" t="s">
        <v>224</v>
      </c>
      <c r="AI83" t="s">
        <v>525</v>
      </c>
    </row>
    <row r="84" spans="2:35" ht="409.5" x14ac:dyDescent="0.25">
      <c r="B84" s="99" t="s">
        <v>64</v>
      </c>
      <c r="C84" s="100" t="s">
        <v>521</v>
      </c>
      <c r="D84" s="100" t="s">
        <v>529</v>
      </c>
      <c r="E84" s="100" t="s">
        <v>530</v>
      </c>
      <c r="F84" s="100" t="s">
        <v>32</v>
      </c>
      <c r="G84" s="123">
        <v>1</v>
      </c>
      <c r="H84" s="101">
        <v>1</v>
      </c>
      <c r="I84" s="43">
        <v>0</v>
      </c>
      <c r="J84" s="43">
        <v>1</v>
      </c>
      <c r="K84" s="43">
        <v>0</v>
      </c>
      <c r="L84" s="43">
        <v>0</v>
      </c>
      <c r="M84" s="102"/>
      <c r="N84" s="103">
        <v>1</v>
      </c>
      <c r="O84" s="103"/>
      <c r="P84" s="60"/>
      <c r="Q84" s="61" t="s">
        <v>263</v>
      </c>
      <c r="R84" s="104">
        <v>0</v>
      </c>
      <c r="S84" s="105" t="s">
        <v>264</v>
      </c>
      <c r="T84" s="105">
        <v>0</v>
      </c>
      <c r="U84" s="106">
        <v>0</v>
      </c>
      <c r="V84" s="62" t="s">
        <v>266</v>
      </c>
      <c r="W84" s="62" t="s">
        <v>274</v>
      </c>
      <c r="X84" s="62" t="s">
        <v>266</v>
      </c>
      <c r="Y84" s="62" t="s">
        <v>266</v>
      </c>
      <c r="Z84" s="65">
        <v>1</v>
      </c>
      <c r="AA84" s="107" t="s">
        <v>268</v>
      </c>
      <c r="AB84" s="108">
        <v>1</v>
      </c>
      <c r="AC84" s="109" t="s">
        <v>268</v>
      </c>
      <c r="AD84" s="110" t="s">
        <v>268</v>
      </c>
      <c r="AE84" s="64">
        <v>1</v>
      </c>
      <c r="AF84" s="111" t="s">
        <v>531</v>
      </c>
      <c r="AG84" s="100" t="s">
        <v>270</v>
      </c>
      <c r="AH84" s="112" t="s">
        <v>224</v>
      </c>
      <c r="AI84" t="s">
        <v>525</v>
      </c>
    </row>
    <row r="85" spans="2:35" ht="370.5" x14ac:dyDescent="0.25">
      <c r="B85" s="99" t="s">
        <v>532</v>
      </c>
      <c r="C85" s="100" t="s">
        <v>533</v>
      </c>
      <c r="D85" s="100" t="s">
        <v>534</v>
      </c>
      <c r="E85" s="100" t="s">
        <v>535</v>
      </c>
      <c r="F85" s="123" t="s">
        <v>72</v>
      </c>
      <c r="G85" s="124">
        <v>4</v>
      </c>
      <c r="H85" s="101">
        <v>1</v>
      </c>
      <c r="I85" s="43">
        <v>1</v>
      </c>
      <c r="J85" s="43">
        <v>1</v>
      </c>
      <c r="K85" s="43">
        <v>1</v>
      </c>
      <c r="L85" s="43">
        <v>0</v>
      </c>
      <c r="M85" s="102">
        <v>1</v>
      </c>
      <c r="N85" s="103">
        <v>1</v>
      </c>
      <c r="O85" s="103">
        <v>1</v>
      </c>
      <c r="P85" s="60">
        <v>1</v>
      </c>
      <c r="Q85" s="61" t="s">
        <v>263</v>
      </c>
      <c r="R85" s="104" t="s">
        <v>264</v>
      </c>
      <c r="S85" s="105" t="s">
        <v>264</v>
      </c>
      <c r="T85" s="105" t="s">
        <v>264</v>
      </c>
      <c r="U85" s="106" t="s">
        <v>264</v>
      </c>
      <c r="V85" s="62" t="s">
        <v>274</v>
      </c>
      <c r="W85" s="62" t="s">
        <v>274</v>
      </c>
      <c r="X85" s="62" t="s">
        <v>274</v>
      </c>
      <c r="Y85" s="62" t="s">
        <v>267</v>
      </c>
      <c r="Z85" s="65">
        <v>1</v>
      </c>
      <c r="AA85" s="107">
        <v>1</v>
      </c>
      <c r="AB85" s="108">
        <v>1</v>
      </c>
      <c r="AC85" s="109">
        <v>1</v>
      </c>
      <c r="AD85" s="110" t="s">
        <v>279</v>
      </c>
      <c r="AE85" s="64">
        <v>0.75</v>
      </c>
      <c r="AF85" s="111" t="s">
        <v>536</v>
      </c>
      <c r="AG85" s="100" t="s">
        <v>270</v>
      </c>
      <c r="AH85" s="112" t="s">
        <v>222</v>
      </c>
      <c r="AI85" t="s">
        <v>537</v>
      </c>
    </row>
    <row r="86" spans="2:35" ht="405" x14ac:dyDescent="0.25">
      <c r="B86" s="99" t="s">
        <v>532</v>
      </c>
      <c r="C86" s="100" t="s">
        <v>533</v>
      </c>
      <c r="D86" s="100" t="s">
        <v>534</v>
      </c>
      <c r="E86" s="100" t="s">
        <v>538</v>
      </c>
      <c r="F86" s="100" t="s">
        <v>32</v>
      </c>
      <c r="G86" s="123">
        <v>2</v>
      </c>
      <c r="H86" s="101">
        <v>2</v>
      </c>
      <c r="I86" s="43">
        <v>1</v>
      </c>
      <c r="J86" s="43">
        <v>0</v>
      </c>
      <c r="K86" s="43">
        <v>1</v>
      </c>
      <c r="L86" s="43">
        <v>0</v>
      </c>
      <c r="M86" s="102">
        <v>1</v>
      </c>
      <c r="N86" s="103"/>
      <c r="O86" s="103">
        <v>1</v>
      </c>
      <c r="P86" s="60"/>
      <c r="Q86" s="61" t="s">
        <v>263</v>
      </c>
      <c r="R86" s="104" t="s">
        <v>264</v>
      </c>
      <c r="S86" s="105">
        <v>0</v>
      </c>
      <c r="T86" s="105" t="s">
        <v>264</v>
      </c>
      <c r="U86" s="106">
        <v>0</v>
      </c>
      <c r="V86" s="62" t="s">
        <v>274</v>
      </c>
      <c r="W86" s="62" t="s">
        <v>266</v>
      </c>
      <c r="X86" s="62" t="s">
        <v>274</v>
      </c>
      <c r="Y86" s="62" t="s">
        <v>266</v>
      </c>
      <c r="Z86" s="65" t="s">
        <v>268</v>
      </c>
      <c r="AA86" s="107">
        <v>1</v>
      </c>
      <c r="AB86" s="108" t="s">
        <v>268</v>
      </c>
      <c r="AC86" s="109">
        <v>1</v>
      </c>
      <c r="AD86" s="110" t="s">
        <v>268</v>
      </c>
      <c r="AE86" s="64">
        <v>1</v>
      </c>
      <c r="AF86" s="111" t="s">
        <v>539</v>
      </c>
      <c r="AG86" s="100" t="s">
        <v>270</v>
      </c>
      <c r="AH86" s="112" t="s">
        <v>215</v>
      </c>
      <c r="AI86" t="s">
        <v>540</v>
      </c>
    </row>
    <row r="87" spans="2:35" ht="409.5" x14ac:dyDescent="0.25">
      <c r="B87" s="99" t="s">
        <v>532</v>
      </c>
      <c r="C87" s="100" t="s">
        <v>533</v>
      </c>
      <c r="D87" s="100" t="s">
        <v>534</v>
      </c>
      <c r="E87" s="100" t="s">
        <v>541</v>
      </c>
      <c r="F87" s="123" t="s">
        <v>32</v>
      </c>
      <c r="G87" s="124">
        <v>1</v>
      </c>
      <c r="H87" s="101">
        <v>1</v>
      </c>
      <c r="I87" s="43">
        <v>0</v>
      </c>
      <c r="J87" s="43">
        <v>0</v>
      </c>
      <c r="K87" s="43">
        <v>1</v>
      </c>
      <c r="L87" s="43">
        <v>0</v>
      </c>
      <c r="M87" s="102"/>
      <c r="N87" s="103"/>
      <c r="O87" s="103">
        <v>1</v>
      </c>
      <c r="P87" s="60"/>
      <c r="Q87" s="61" t="s">
        <v>263</v>
      </c>
      <c r="R87" s="104">
        <v>0</v>
      </c>
      <c r="S87" s="105">
        <v>0</v>
      </c>
      <c r="T87" s="105" t="s">
        <v>264</v>
      </c>
      <c r="U87" s="106">
        <v>0</v>
      </c>
      <c r="V87" s="62" t="s">
        <v>266</v>
      </c>
      <c r="W87" s="62" t="s">
        <v>266</v>
      </c>
      <c r="X87" s="62" t="s">
        <v>274</v>
      </c>
      <c r="Y87" s="62" t="s">
        <v>266</v>
      </c>
      <c r="Z87" s="65" t="s">
        <v>268</v>
      </c>
      <c r="AA87" s="107" t="s">
        <v>268</v>
      </c>
      <c r="AB87" s="108" t="s">
        <v>268</v>
      </c>
      <c r="AC87" s="109">
        <v>1</v>
      </c>
      <c r="AD87" s="110" t="s">
        <v>268</v>
      </c>
      <c r="AE87" s="64">
        <v>1</v>
      </c>
      <c r="AF87" s="111" t="s">
        <v>542</v>
      </c>
      <c r="AG87" s="100" t="s">
        <v>270</v>
      </c>
      <c r="AH87" s="112" t="s">
        <v>222</v>
      </c>
      <c r="AI87" t="s">
        <v>537</v>
      </c>
    </row>
    <row r="88" spans="2:35" ht="409.5" x14ac:dyDescent="0.25">
      <c r="B88" s="99" t="s">
        <v>532</v>
      </c>
      <c r="C88" s="100" t="s">
        <v>533</v>
      </c>
      <c r="D88" s="100" t="s">
        <v>543</v>
      </c>
      <c r="E88" s="100" t="s">
        <v>544</v>
      </c>
      <c r="F88" s="123" t="s">
        <v>72</v>
      </c>
      <c r="G88" s="124">
        <v>4</v>
      </c>
      <c r="H88" s="116">
        <v>1</v>
      </c>
      <c r="I88" s="43">
        <v>1</v>
      </c>
      <c r="J88" s="43">
        <v>1</v>
      </c>
      <c r="K88" s="43">
        <v>1</v>
      </c>
      <c r="L88" s="43">
        <v>0</v>
      </c>
      <c r="M88" s="117">
        <v>1</v>
      </c>
      <c r="N88" s="118">
        <v>1</v>
      </c>
      <c r="O88" s="118">
        <v>1</v>
      </c>
      <c r="P88" s="68">
        <v>1</v>
      </c>
      <c r="Q88" s="61" t="s">
        <v>263</v>
      </c>
      <c r="R88" s="104" t="s">
        <v>264</v>
      </c>
      <c r="S88" s="105" t="s">
        <v>264</v>
      </c>
      <c r="T88" s="105" t="s">
        <v>264</v>
      </c>
      <c r="U88" s="106" t="s">
        <v>264</v>
      </c>
      <c r="V88" s="62" t="s">
        <v>274</v>
      </c>
      <c r="W88" s="62" t="s">
        <v>274</v>
      </c>
      <c r="X88" s="62" t="s">
        <v>274</v>
      </c>
      <c r="Y88" s="62" t="s">
        <v>267</v>
      </c>
      <c r="Z88" s="65">
        <v>1</v>
      </c>
      <c r="AA88" s="107">
        <v>1</v>
      </c>
      <c r="AB88" s="108">
        <v>1</v>
      </c>
      <c r="AC88" s="109">
        <v>1</v>
      </c>
      <c r="AD88" s="110" t="s">
        <v>279</v>
      </c>
      <c r="AE88" s="64">
        <v>0.75</v>
      </c>
      <c r="AF88" s="111" t="s">
        <v>545</v>
      </c>
      <c r="AG88" s="100" t="s">
        <v>270</v>
      </c>
      <c r="AH88" s="112" t="s">
        <v>222</v>
      </c>
      <c r="AI88" t="s">
        <v>537</v>
      </c>
    </row>
    <row r="89" spans="2:35" ht="337.5" x14ac:dyDescent="0.25">
      <c r="B89" s="99" t="s">
        <v>140</v>
      </c>
      <c r="C89" s="100" t="s">
        <v>546</v>
      </c>
      <c r="D89" s="100" t="s">
        <v>547</v>
      </c>
      <c r="E89" s="100" t="s">
        <v>548</v>
      </c>
      <c r="F89" s="123" t="s">
        <v>32</v>
      </c>
      <c r="G89" s="123">
        <v>1</v>
      </c>
      <c r="H89" s="101">
        <v>1</v>
      </c>
      <c r="I89" s="43">
        <v>1</v>
      </c>
      <c r="J89" s="43">
        <v>0</v>
      </c>
      <c r="K89" s="43">
        <v>0</v>
      </c>
      <c r="L89" s="43">
        <v>0</v>
      </c>
      <c r="M89" s="102"/>
      <c r="N89" s="103">
        <v>1</v>
      </c>
      <c r="O89" s="103"/>
      <c r="P89" s="60"/>
      <c r="Q89" s="61" t="s">
        <v>263</v>
      </c>
      <c r="R89" s="104">
        <v>0</v>
      </c>
      <c r="S89" s="105" t="s">
        <v>264</v>
      </c>
      <c r="T89" s="105">
        <v>0</v>
      </c>
      <c r="U89" s="106">
        <v>0</v>
      </c>
      <c r="V89" s="62" t="s">
        <v>265</v>
      </c>
      <c r="W89" s="62" t="s">
        <v>267</v>
      </c>
      <c r="X89" s="62" t="s">
        <v>266</v>
      </c>
      <c r="Y89" s="62" t="s">
        <v>266</v>
      </c>
      <c r="Z89" s="65">
        <v>1</v>
      </c>
      <c r="AA89" s="107">
        <v>1</v>
      </c>
      <c r="AB89" s="108">
        <v>1</v>
      </c>
      <c r="AC89" s="109" t="s">
        <v>268</v>
      </c>
      <c r="AD89" s="110" t="s">
        <v>268</v>
      </c>
      <c r="AE89" s="64">
        <v>1</v>
      </c>
      <c r="AF89" s="111" t="s">
        <v>549</v>
      </c>
      <c r="AG89" s="100" t="s">
        <v>270</v>
      </c>
      <c r="AH89" s="112" t="s">
        <v>217</v>
      </c>
      <c r="AI89" t="s">
        <v>284</v>
      </c>
    </row>
    <row r="90" spans="2:35" ht="382.5" x14ac:dyDescent="0.25">
      <c r="B90" s="99" t="s">
        <v>140</v>
      </c>
      <c r="C90" s="100" t="s">
        <v>546</v>
      </c>
      <c r="D90" s="100" t="s">
        <v>550</v>
      </c>
      <c r="E90" s="100" t="s">
        <v>551</v>
      </c>
      <c r="F90" s="123" t="s">
        <v>32</v>
      </c>
      <c r="G90" s="123">
        <v>1</v>
      </c>
      <c r="H90" s="101">
        <v>1</v>
      </c>
      <c r="I90" s="43">
        <v>1</v>
      </c>
      <c r="J90" s="43">
        <v>0</v>
      </c>
      <c r="K90" s="43">
        <v>0</v>
      </c>
      <c r="L90" s="43">
        <v>0</v>
      </c>
      <c r="M90" s="102"/>
      <c r="N90" s="103">
        <v>1</v>
      </c>
      <c r="O90" s="103"/>
      <c r="P90" s="60"/>
      <c r="Q90" s="61" t="s">
        <v>263</v>
      </c>
      <c r="R90" s="104">
        <v>0</v>
      </c>
      <c r="S90" s="105" t="s">
        <v>264</v>
      </c>
      <c r="T90" s="105">
        <v>0</v>
      </c>
      <c r="U90" s="106">
        <v>0</v>
      </c>
      <c r="V90" s="62" t="s">
        <v>265</v>
      </c>
      <c r="W90" s="62" t="s">
        <v>267</v>
      </c>
      <c r="X90" s="62" t="s">
        <v>266</v>
      </c>
      <c r="Y90" s="62" t="s">
        <v>266</v>
      </c>
      <c r="Z90" s="65">
        <v>1</v>
      </c>
      <c r="AA90" s="107">
        <v>1</v>
      </c>
      <c r="AB90" s="108">
        <v>1</v>
      </c>
      <c r="AC90" s="109" t="s">
        <v>268</v>
      </c>
      <c r="AD90" s="110" t="s">
        <v>268</v>
      </c>
      <c r="AE90" s="64">
        <v>1</v>
      </c>
      <c r="AF90" s="111" t="s">
        <v>552</v>
      </c>
      <c r="AG90" s="100" t="s">
        <v>270</v>
      </c>
      <c r="AH90" s="112" t="s">
        <v>217</v>
      </c>
      <c r="AI90" t="s">
        <v>284</v>
      </c>
    </row>
    <row r="91" spans="2:35" ht="256.5" x14ac:dyDescent="0.25">
      <c r="B91" s="99" t="s">
        <v>140</v>
      </c>
      <c r="C91" s="100" t="s">
        <v>546</v>
      </c>
      <c r="D91" s="100" t="s">
        <v>553</v>
      </c>
      <c r="E91" s="100" t="s">
        <v>554</v>
      </c>
      <c r="F91" s="123" t="s">
        <v>32</v>
      </c>
      <c r="G91" s="123">
        <v>1</v>
      </c>
      <c r="H91" s="101">
        <v>1</v>
      </c>
      <c r="I91" s="43">
        <v>0.7</v>
      </c>
      <c r="J91" s="43">
        <v>0.3</v>
      </c>
      <c r="K91" s="43">
        <v>0</v>
      </c>
      <c r="L91" s="43">
        <v>0</v>
      </c>
      <c r="M91" s="102"/>
      <c r="N91" s="103">
        <v>1</v>
      </c>
      <c r="O91" s="103"/>
      <c r="P91" s="60"/>
      <c r="Q91" s="61" t="s">
        <v>263</v>
      </c>
      <c r="R91" s="104">
        <v>0</v>
      </c>
      <c r="S91" s="105" t="s">
        <v>264</v>
      </c>
      <c r="T91" s="105">
        <v>0</v>
      </c>
      <c r="U91" s="106">
        <v>0</v>
      </c>
      <c r="V91" s="62" t="s">
        <v>265</v>
      </c>
      <c r="W91" s="62" t="s">
        <v>274</v>
      </c>
      <c r="X91" s="62" t="s">
        <v>266</v>
      </c>
      <c r="Y91" s="62" t="s">
        <v>266</v>
      </c>
      <c r="Z91" s="65">
        <v>1</v>
      </c>
      <c r="AA91" s="107">
        <v>0.7</v>
      </c>
      <c r="AB91" s="108">
        <v>1</v>
      </c>
      <c r="AC91" s="109" t="s">
        <v>268</v>
      </c>
      <c r="AD91" s="110" t="s">
        <v>268</v>
      </c>
      <c r="AE91" s="64">
        <v>1</v>
      </c>
      <c r="AF91" s="111" t="s">
        <v>555</v>
      </c>
      <c r="AG91" s="100" t="s">
        <v>270</v>
      </c>
      <c r="AH91" s="112" t="s">
        <v>217</v>
      </c>
      <c r="AI91" t="s">
        <v>284</v>
      </c>
    </row>
    <row r="92" spans="2:35" ht="256.5" x14ac:dyDescent="0.25">
      <c r="B92" s="99" t="s">
        <v>140</v>
      </c>
      <c r="C92" s="100" t="s">
        <v>546</v>
      </c>
      <c r="D92" s="100" t="s">
        <v>553</v>
      </c>
      <c r="E92" s="100" t="s">
        <v>556</v>
      </c>
      <c r="F92" s="123" t="s">
        <v>32</v>
      </c>
      <c r="G92" s="123">
        <v>1</v>
      </c>
      <c r="H92" s="101">
        <v>1</v>
      </c>
      <c r="I92" s="43">
        <v>0.7</v>
      </c>
      <c r="J92" s="43">
        <v>0.3</v>
      </c>
      <c r="K92" s="43">
        <v>0</v>
      </c>
      <c r="L92" s="43">
        <v>0</v>
      </c>
      <c r="M92" s="102"/>
      <c r="N92" s="103">
        <v>1</v>
      </c>
      <c r="O92" s="103"/>
      <c r="P92" s="60"/>
      <c r="Q92" s="61" t="s">
        <v>263</v>
      </c>
      <c r="R92" s="104">
        <v>0</v>
      </c>
      <c r="S92" s="105" t="s">
        <v>264</v>
      </c>
      <c r="T92" s="105">
        <v>0</v>
      </c>
      <c r="U92" s="106">
        <v>0</v>
      </c>
      <c r="V92" s="62" t="s">
        <v>265</v>
      </c>
      <c r="W92" s="62" t="s">
        <v>274</v>
      </c>
      <c r="X92" s="62" t="s">
        <v>266</v>
      </c>
      <c r="Y92" s="62" t="s">
        <v>266</v>
      </c>
      <c r="Z92" s="65">
        <v>1</v>
      </c>
      <c r="AA92" s="107">
        <v>0.7</v>
      </c>
      <c r="AB92" s="108">
        <v>1</v>
      </c>
      <c r="AC92" s="109" t="s">
        <v>268</v>
      </c>
      <c r="AD92" s="110" t="s">
        <v>268</v>
      </c>
      <c r="AE92" s="64">
        <v>1</v>
      </c>
      <c r="AF92" s="111" t="s">
        <v>557</v>
      </c>
      <c r="AG92" s="100" t="s">
        <v>270</v>
      </c>
      <c r="AH92" s="112" t="s">
        <v>217</v>
      </c>
      <c r="AI92" t="s">
        <v>284</v>
      </c>
    </row>
    <row r="93" spans="2:35" ht="326.25" x14ac:dyDescent="0.25">
      <c r="B93" s="99" t="s">
        <v>140</v>
      </c>
      <c r="C93" s="100" t="s">
        <v>546</v>
      </c>
      <c r="D93" s="100" t="s">
        <v>558</v>
      </c>
      <c r="E93" s="100" t="s">
        <v>559</v>
      </c>
      <c r="F93" s="123" t="s">
        <v>32</v>
      </c>
      <c r="G93" s="123">
        <v>1</v>
      </c>
      <c r="H93" s="101">
        <v>1</v>
      </c>
      <c r="I93" s="66">
        <v>0.9</v>
      </c>
      <c r="J93" s="43">
        <v>0</v>
      </c>
      <c r="K93" s="66">
        <v>0.1</v>
      </c>
      <c r="L93" s="43">
        <v>0</v>
      </c>
      <c r="M93" s="102"/>
      <c r="N93" s="103"/>
      <c r="O93" s="103">
        <v>1</v>
      </c>
      <c r="P93" s="60"/>
      <c r="Q93" s="61" t="s">
        <v>263</v>
      </c>
      <c r="R93" s="104">
        <v>0</v>
      </c>
      <c r="S93" s="105">
        <v>0</v>
      </c>
      <c r="T93" s="105" t="s">
        <v>264</v>
      </c>
      <c r="U93" s="106">
        <v>0</v>
      </c>
      <c r="V93" s="62" t="s">
        <v>265</v>
      </c>
      <c r="W93" s="62" t="s">
        <v>266</v>
      </c>
      <c r="X93" s="62" t="s">
        <v>274</v>
      </c>
      <c r="Y93" s="62" t="s">
        <v>266</v>
      </c>
      <c r="Z93" s="65">
        <v>0</v>
      </c>
      <c r="AA93" s="127"/>
      <c r="AB93" s="128"/>
      <c r="AC93" s="109">
        <v>1</v>
      </c>
      <c r="AD93" s="110" t="s">
        <v>268</v>
      </c>
      <c r="AE93" s="64">
        <v>1</v>
      </c>
      <c r="AF93" s="111" t="s">
        <v>560</v>
      </c>
      <c r="AG93" s="100" t="s">
        <v>270</v>
      </c>
      <c r="AH93" s="112" t="s">
        <v>217</v>
      </c>
      <c r="AI93" t="s">
        <v>284</v>
      </c>
    </row>
    <row r="94" spans="2:35" ht="409.5" x14ac:dyDescent="0.25">
      <c r="B94" s="99" t="s">
        <v>140</v>
      </c>
      <c r="C94" s="100" t="s">
        <v>546</v>
      </c>
      <c r="D94" s="100" t="s">
        <v>561</v>
      </c>
      <c r="E94" s="100" t="s">
        <v>562</v>
      </c>
      <c r="F94" s="123" t="s">
        <v>32</v>
      </c>
      <c r="G94" s="123">
        <v>1</v>
      </c>
      <c r="H94" s="101">
        <v>1</v>
      </c>
      <c r="I94" s="43">
        <v>1</v>
      </c>
      <c r="J94" s="43">
        <v>0</v>
      </c>
      <c r="K94" s="43">
        <v>0</v>
      </c>
      <c r="L94" s="43">
        <v>0</v>
      </c>
      <c r="M94" s="102"/>
      <c r="N94" s="103">
        <v>1</v>
      </c>
      <c r="O94" s="103"/>
      <c r="P94" s="60"/>
      <c r="Q94" s="61" t="s">
        <v>263</v>
      </c>
      <c r="R94" s="104">
        <v>0</v>
      </c>
      <c r="S94" s="105" t="s">
        <v>264</v>
      </c>
      <c r="T94" s="105">
        <v>0</v>
      </c>
      <c r="U94" s="106">
        <v>0</v>
      </c>
      <c r="V94" s="62" t="s">
        <v>265</v>
      </c>
      <c r="W94" s="62" t="s">
        <v>267</v>
      </c>
      <c r="X94" s="62" t="s">
        <v>266</v>
      </c>
      <c r="Y94" s="62" t="s">
        <v>266</v>
      </c>
      <c r="Z94" s="65">
        <v>1</v>
      </c>
      <c r="AA94" s="107">
        <v>1</v>
      </c>
      <c r="AB94" s="108">
        <v>1</v>
      </c>
      <c r="AC94" s="109" t="s">
        <v>268</v>
      </c>
      <c r="AD94" s="110" t="s">
        <v>268</v>
      </c>
      <c r="AE94" s="64">
        <v>1</v>
      </c>
      <c r="AF94" s="111" t="s">
        <v>563</v>
      </c>
      <c r="AG94" s="100" t="s">
        <v>270</v>
      </c>
      <c r="AH94" s="112" t="s">
        <v>217</v>
      </c>
      <c r="AI94" t="s">
        <v>284</v>
      </c>
    </row>
    <row r="95" spans="2:35" ht="292.5" x14ac:dyDescent="0.25">
      <c r="B95" s="99" t="s">
        <v>140</v>
      </c>
      <c r="C95" s="100" t="s">
        <v>546</v>
      </c>
      <c r="D95" s="100" t="s">
        <v>564</v>
      </c>
      <c r="E95" s="100" t="s">
        <v>565</v>
      </c>
      <c r="F95" s="123" t="s">
        <v>32</v>
      </c>
      <c r="G95" s="123">
        <v>1</v>
      </c>
      <c r="H95" s="101">
        <v>1</v>
      </c>
      <c r="I95" s="43">
        <v>1</v>
      </c>
      <c r="J95" s="43">
        <v>0</v>
      </c>
      <c r="K95" s="43">
        <v>0</v>
      </c>
      <c r="L95" s="43">
        <v>0</v>
      </c>
      <c r="M95" s="102"/>
      <c r="N95" s="103">
        <v>1</v>
      </c>
      <c r="O95" s="103"/>
      <c r="P95" s="60"/>
      <c r="Q95" s="61" t="s">
        <v>263</v>
      </c>
      <c r="R95" s="104">
        <v>0</v>
      </c>
      <c r="S95" s="105" t="s">
        <v>264</v>
      </c>
      <c r="T95" s="105">
        <v>0</v>
      </c>
      <c r="U95" s="106">
        <v>0</v>
      </c>
      <c r="V95" s="62" t="s">
        <v>265</v>
      </c>
      <c r="W95" s="62" t="s">
        <v>267</v>
      </c>
      <c r="X95" s="62" t="s">
        <v>266</v>
      </c>
      <c r="Y95" s="62" t="s">
        <v>266</v>
      </c>
      <c r="Z95" s="65">
        <v>1</v>
      </c>
      <c r="AA95" s="107">
        <v>1</v>
      </c>
      <c r="AB95" s="108">
        <v>1</v>
      </c>
      <c r="AC95" s="109" t="s">
        <v>268</v>
      </c>
      <c r="AD95" s="110" t="s">
        <v>268</v>
      </c>
      <c r="AE95" s="64">
        <v>1</v>
      </c>
      <c r="AF95" s="111" t="s">
        <v>566</v>
      </c>
      <c r="AG95" s="100" t="s">
        <v>270</v>
      </c>
      <c r="AH95" s="112" t="s">
        <v>217</v>
      </c>
      <c r="AI95" t="s">
        <v>284</v>
      </c>
    </row>
    <row r="96" spans="2:35" ht="409.5" x14ac:dyDescent="0.25">
      <c r="B96" s="99" t="s">
        <v>140</v>
      </c>
      <c r="C96" s="100" t="s">
        <v>546</v>
      </c>
      <c r="D96" s="100" t="s">
        <v>567</v>
      </c>
      <c r="E96" s="100" t="s">
        <v>568</v>
      </c>
      <c r="F96" s="123" t="s">
        <v>32</v>
      </c>
      <c r="G96" s="123">
        <v>1</v>
      </c>
      <c r="H96" s="101">
        <v>2</v>
      </c>
      <c r="I96" s="43">
        <v>2</v>
      </c>
      <c r="J96" s="43">
        <v>0</v>
      </c>
      <c r="K96" s="43">
        <v>0</v>
      </c>
      <c r="L96" s="43">
        <v>0</v>
      </c>
      <c r="M96" s="102"/>
      <c r="N96" s="103">
        <v>2</v>
      </c>
      <c r="O96" s="103"/>
      <c r="P96" s="60"/>
      <c r="Q96" s="61" t="s">
        <v>263</v>
      </c>
      <c r="R96" s="104">
        <v>0</v>
      </c>
      <c r="S96" s="105" t="s">
        <v>264</v>
      </c>
      <c r="T96" s="105">
        <v>0</v>
      </c>
      <c r="U96" s="106">
        <v>0</v>
      </c>
      <c r="V96" s="62" t="s">
        <v>265</v>
      </c>
      <c r="W96" s="62" t="s">
        <v>267</v>
      </c>
      <c r="X96" s="62" t="s">
        <v>266</v>
      </c>
      <c r="Y96" s="62" t="s">
        <v>266</v>
      </c>
      <c r="Z96" s="65">
        <v>1</v>
      </c>
      <c r="AA96" s="107">
        <v>1</v>
      </c>
      <c r="AB96" s="108">
        <v>1</v>
      </c>
      <c r="AC96" s="109" t="s">
        <v>268</v>
      </c>
      <c r="AD96" s="110" t="s">
        <v>268</v>
      </c>
      <c r="AE96" s="64">
        <v>1</v>
      </c>
      <c r="AF96" s="111" t="s">
        <v>569</v>
      </c>
      <c r="AG96" s="100" t="s">
        <v>270</v>
      </c>
      <c r="AH96" s="112" t="s">
        <v>217</v>
      </c>
      <c r="AI96" t="s">
        <v>284</v>
      </c>
    </row>
    <row r="97" spans="2:35" ht="409.5" x14ac:dyDescent="0.25">
      <c r="B97" s="99" t="s">
        <v>140</v>
      </c>
      <c r="C97" s="100" t="s">
        <v>546</v>
      </c>
      <c r="D97" s="100" t="s">
        <v>570</v>
      </c>
      <c r="E97" s="100" t="s">
        <v>571</v>
      </c>
      <c r="F97" s="123" t="s">
        <v>32</v>
      </c>
      <c r="G97" s="123">
        <v>1</v>
      </c>
      <c r="H97" s="101">
        <v>1</v>
      </c>
      <c r="I97" s="66">
        <v>0.3</v>
      </c>
      <c r="J97" s="43">
        <v>0</v>
      </c>
      <c r="K97" s="66">
        <v>0.6</v>
      </c>
      <c r="L97" s="43">
        <v>0</v>
      </c>
      <c r="M97" s="102"/>
      <c r="N97" s="103"/>
      <c r="O97" s="103">
        <v>1</v>
      </c>
      <c r="P97" s="60"/>
      <c r="Q97" s="61" t="s">
        <v>263</v>
      </c>
      <c r="R97" s="104">
        <v>0</v>
      </c>
      <c r="S97" s="105">
        <v>0</v>
      </c>
      <c r="T97" s="105" t="s">
        <v>264</v>
      </c>
      <c r="U97" s="106">
        <v>0</v>
      </c>
      <c r="V97" s="62" t="s">
        <v>265</v>
      </c>
      <c r="W97" s="62" t="s">
        <v>266</v>
      </c>
      <c r="X97" s="62" t="s">
        <v>274</v>
      </c>
      <c r="Y97" s="62" t="s">
        <v>266</v>
      </c>
      <c r="Z97" s="65">
        <v>0</v>
      </c>
      <c r="AA97" s="127"/>
      <c r="AB97" s="128"/>
      <c r="AC97" s="109">
        <v>0.9</v>
      </c>
      <c r="AD97" s="110" t="s">
        <v>268</v>
      </c>
      <c r="AE97" s="64">
        <v>0.89999999999999991</v>
      </c>
      <c r="AF97" s="111" t="s">
        <v>572</v>
      </c>
      <c r="AG97" s="100" t="s">
        <v>270</v>
      </c>
      <c r="AH97" s="112" t="s">
        <v>217</v>
      </c>
      <c r="AI97" t="s">
        <v>284</v>
      </c>
    </row>
    <row r="98" spans="2:35" ht="409.5" x14ac:dyDescent="0.25">
      <c r="B98" s="99" t="s">
        <v>140</v>
      </c>
      <c r="C98" s="100" t="s">
        <v>573</v>
      </c>
      <c r="D98" s="100" t="s">
        <v>574</v>
      </c>
      <c r="E98" s="100" t="s">
        <v>575</v>
      </c>
      <c r="F98" s="100" t="s">
        <v>32</v>
      </c>
      <c r="G98" s="123">
        <v>2</v>
      </c>
      <c r="H98" s="101">
        <v>1</v>
      </c>
      <c r="I98" s="66">
        <v>0.5</v>
      </c>
      <c r="J98" s="66">
        <v>0.3</v>
      </c>
      <c r="K98" s="43">
        <v>0.2</v>
      </c>
      <c r="L98" s="43">
        <v>0</v>
      </c>
      <c r="M98" s="102"/>
      <c r="N98" s="103">
        <v>0.8</v>
      </c>
      <c r="O98" s="103">
        <v>0.2</v>
      </c>
      <c r="P98" s="60"/>
      <c r="Q98" s="61" t="s">
        <v>263</v>
      </c>
      <c r="R98" s="104">
        <v>0</v>
      </c>
      <c r="S98" s="105" t="s">
        <v>264</v>
      </c>
      <c r="T98" s="105" t="s">
        <v>264</v>
      </c>
      <c r="U98" s="106">
        <v>0</v>
      </c>
      <c r="V98" s="62" t="s">
        <v>265</v>
      </c>
      <c r="W98" s="62" t="s">
        <v>274</v>
      </c>
      <c r="X98" s="62" t="s">
        <v>274</v>
      </c>
      <c r="Y98" s="62" t="s">
        <v>266</v>
      </c>
      <c r="Z98" s="65">
        <v>0.875</v>
      </c>
      <c r="AA98" s="107">
        <v>0.5</v>
      </c>
      <c r="AB98" s="108">
        <v>1</v>
      </c>
      <c r="AC98" s="109">
        <v>1</v>
      </c>
      <c r="AD98" s="110" t="s">
        <v>268</v>
      </c>
      <c r="AE98" s="64">
        <v>1</v>
      </c>
      <c r="AF98" s="111" t="s">
        <v>576</v>
      </c>
      <c r="AG98" s="100" t="s">
        <v>270</v>
      </c>
      <c r="AH98" s="112" t="s">
        <v>224</v>
      </c>
      <c r="AI98" t="s">
        <v>577</v>
      </c>
    </row>
    <row r="99" spans="2:35" ht="399" x14ac:dyDescent="0.25">
      <c r="B99" s="99" t="s">
        <v>140</v>
      </c>
      <c r="C99" s="100" t="s">
        <v>573</v>
      </c>
      <c r="D99" s="100" t="s">
        <v>578</v>
      </c>
      <c r="E99" s="100" t="s">
        <v>579</v>
      </c>
      <c r="F99" s="100" t="s">
        <v>72</v>
      </c>
      <c r="G99" s="123">
        <v>4</v>
      </c>
      <c r="H99" s="116">
        <v>1</v>
      </c>
      <c r="I99" s="43">
        <v>1</v>
      </c>
      <c r="J99" s="43">
        <v>1</v>
      </c>
      <c r="K99" s="43">
        <v>1</v>
      </c>
      <c r="L99" s="43">
        <v>0</v>
      </c>
      <c r="M99" s="129">
        <v>1</v>
      </c>
      <c r="N99" s="126">
        <v>1</v>
      </c>
      <c r="O99" s="126">
        <v>1</v>
      </c>
      <c r="P99" s="73">
        <v>1</v>
      </c>
      <c r="Q99" s="61" t="s">
        <v>263</v>
      </c>
      <c r="R99" s="104" t="s">
        <v>264</v>
      </c>
      <c r="S99" s="105" t="s">
        <v>264</v>
      </c>
      <c r="T99" s="105" t="s">
        <v>264</v>
      </c>
      <c r="U99" s="106" t="s">
        <v>264</v>
      </c>
      <c r="V99" s="62" t="s">
        <v>274</v>
      </c>
      <c r="W99" s="62" t="s">
        <v>274</v>
      </c>
      <c r="X99" s="62" t="s">
        <v>274</v>
      </c>
      <c r="Y99" s="62" t="s">
        <v>267</v>
      </c>
      <c r="Z99" s="65">
        <v>1</v>
      </c>
      <c r="AA99" s="107">
        <v>1</v>
      </c>
      <c r="AB99" s="108">
        <v>1</v>
      </c>
      <c r="AC99" s="109">
        <v>1</v>
      </c>
      <c r="AD99" s="110" t="s">
        <v>279</v>
      </c>
      <c r="AE99" s="64">
        <v>0.75</v>
      </c>
      <c r="AF99" s="111" t="s">
        <v>580</v>
      </c>
      <c r="AG99" s="100" t="s">
        <v>270</v>
      </c>
      <c r="AH99" s="112" t="s">
        <v>216</v>
      </c>
      <c r="AI99" t="s">
        <v>581</v>
      </c>
    </row>
    <row r="100" spans="2:35" ht="409.5" x14ac:dyDescent="0.25">
      <c r="B100" s="99" t="s">
        <v>140</v>
      </c>
      <c r="C100" s="100" t="s">
        <v>573</v>
      </c>
      <c r="D100" s="100" t="s">
        <v>582</v>
      </c>
      <c r="E100" s="100" t="s">
        <v>583</v>
      </c>
      <c r="F100" s="100" t="s">
        <v>72</v>
      </c>
      <c r="G100" s="123">
        <v>4</v>
      </c>
      <c r="H100" s="116">
        <v>1</v>
      </c>
      <c r="I100" s="67">
        <v>1</v>
      </c>
      <c r="J100" s="67">
        <v>1</v>
      </c>
      <c r="K100" s="67">
        <v>1</v>
      </c>
      <c r="L100" s="67">
        <v>0</v>
      </c>
      <c r="M100" s="117">
        <v>1</v>
      </c>
      <c r="N100" s="118">
        <v>1</v>
      </c>
      <c r="O100" s="118">
        <v>1</v>
      </c>
      <c r="P100" s="68">
        <v>1</v>
      </c>
      <c r="Q100" s="61" t="s">
        <v>263</v>
      </c>
      <c r="R100" s="104" t="s">
        <v>264</v>
      </c>
      <c r="S100" s="105" t="s">
        <v>264</v>
      </c>
      <c r="T100" s="105" t="s">
        <v>264</v>
      </c>
      <c r="U100" s="106" t="s">
        <v>264</v>
      </c>
      <c r="V100" s="62" t="s">
        <v>274</v>
      </c>
      <c r="W100" s="62" t="s">
        <v>274</v>
      </c>
      <c r="X100" s="62" t="s">
        <v>274</v>
      </c>
      <c r="Y100" s="62" t="s">
        <v>267</v>
      </c>
      <c r="Z100" s="65">
        <v>1</v>
      </c>
      <c r="AA100" s="107">
        <v>1</v>
      </c>
      <c r="AB100" s="108">
        <v>1</v>
      </c>
      <c r="AC100" s="109">
        <v>1</v>
      </c>
      <c r="AD100" s="110" t="s">
        <v>279</v>
      </c>
      <c r="AE100" s="64">
        <v>0.75</v>
      </c>
      <c r="AF100" s="111" t="s">
        <v>584</v>
      </c>
      <c r="AG100" s="100" t="s">
        <v>270</v>
      </c>
      <c r="AH100" s="112" t="s">
        <v>214</v>
      </c>
      <c r="AI100" t="s">
        <v>344</v>
      </c>
    </row>
    <row r="101" spans="2:35" ht="360" x14ac:dyDescent="0.25">
      <c r="B101" s="99" t="s">
        <v>140</v>
      </c>
      <c r="C101" s="100" t="s">
        <v>573</v>
      </c>
      <c r="D101" s="100" t="s">
        <v>585</v>
      </c>
      <c r="E101" s="100" t="s">
        <v>586</v>
      </c>
      <c r="F101" s="100" t="s">
        <v>32</v>
      </c>
      <c r="G101" s="123">
        <v>3</v>
      </c>
      <c r="H101" s="101">
        <v>10</v>
      </c>
      <c r="I101" s="43">
        <v>0</v>
      </c>
      <c r="J101" s="43">
        <v>3</v>
      </c>
      <c r="K101" s="43">
        <v>11</v>
      </c>
      <c r="L101" s="43">
        <v>0</v>
      </c>
      <c r="M101" s="102"/>
      <c r="N101" s="103">
        <v>4</v>
      </c>
      <c r="O101" s="103">
        <v>3</v>
      </c>
      <c r="P101" s="60">
        <v>3</v>
      </c>
      <c r="Q101" s="61" t="s">
        <v>263</v>
      </c>
      <c r="R101" s="104">
        <v>0</v>
      </c>
      <c r="S101" s="105" t="s">
        <v>264</v>
      </c>
      <c r="T101" s="105" t="s">
        <v>264</v>
      </c>
      <c r="U101" s="106" t="s">
        <v>264</v>
      </c>
      <c r="V101" s="62" t="s">
        <v>266</v>
      </c>
      <c r="W101" s="62" t="s">
        <v>274</v>
      </c>
      <c r="X101" s="62" t="s">
        <v>274</v>
      </c>
      <c r="Y101" s="62" t="s">
        <v>267</v>
      </c>
      <c r="Z101" s="65">
        <v>0.75</v>
      </c>
      <c r="AA101" s="107" t="s">
        <v>268</v>
      </c>
      <c r="AB101" s="108">
        <v>0.75</v>
      </c>
      <c r="AC101" s="109" t="s">
        <v>299</v>
      </c>
      <c r="AD101" s="110" t="s">
        <v>279</v>
      </c>
      <c r="AE101" s="64" t="s">
        <v>299</v>
      </c>
      <c r="AF101" s="111" t="s">
        <v>587</v>
      </c>
      <c r="AG101" s="100" t="s">
        <v>270</v>
      </c>
      <c r="AH101" s="112" t="s">
        <v>224</v>
      </c>
      <c r="AI101" t="s">
        <v>588</v>
      </c>
    </row>
    <row r="102" spans="2:35" ht="409.5" x14ac:dyDescent="0.25">
      <c r="B102" s="99" t="s">
        <v>140</v>
      </c>
      <c r="C102" s="100" t="s">
        <v>573</v>
      </c>
      <c r="D102" s="100" t="s">
        <v>589</v>
      </c>
      <c r="E102" s="100" t="s">
        <v>590</v>
      </c>
      <c r="F102" s="100" t="s">
        <v>32</v>
      </c>
      <c r="G102" s="123">
        <v>4</v>
      </c>
      <c r="H102" s="101">
        <v>4</v>
      </c>
      <c r="I102" s="43">
        <v>4</v>
      </c>
      <c r="J102" s="43">
        <v>0</v>
      </c>
      <c r="K102" s="43">
        <v>0</v>
      </c>
      <c r="L102" s="43">
        <v>0</v>
      </c>
      <c r="M102" s="102">
        <v>1</v>
      </c>
      <c r="N102" s="103">
        <v>1</v>
      </c>
      <c r="O102" s="103">
        <v>1</v>
      </c>
      <c r="P102" s="60">
        <v>1</v>
      </c>
      <c r="Q102" s="61" t="s">
        <v>263</v>
      </c>
      <c r="R102" s="104" t="s">
        <v>264</v>
      </c>
      <c r="S102" s="105" t="s">
        <v>264</v>
      </c>
      <c r="T102" s="105" t="s">
        <v>264</v>
      </c>
      <c r="U102" s="106" t="s">
        <v>264</v>
      </c>
      <c r="V102" s="62" t="s">
        <v>274</v>
      </c>
      <c r="W102" s="62" t="s">
        <v>267</v>
      </c>
      <c r="X102" s="62" t="s">
        <v>267</v>
      </c>
      <c r="Y102" s="62" t="s">
        <v>267</v>
      </c>
      <c r="Z102" s="65" t="s">
        <v>279</v>
      </c>
      <c r="AA102" s="107" t="s">
        <v>299</v>
      </c>
      <c r="AB102" s="108">
        <v>1</v>
      </c>
      <c r="AC102" s="109">
        <v>1</v>
      </c>
      <c r="AD102" s="110" t="s">
        <v>279</v>
      </c>
      <c r="AE102" s="64">
        <v>1</v>
      </c>
      <c r="AF102" s="111" t="s">
        <v>591</v>
      </c>
      <c r="AG102" s="100" t="s">
        <v>270</v>
      </c>
      <c r="AH102" s="112" t="s">
        <v>224</v>
      </c>
      <c r="AI102" t="s">
        <v>588</v>
      </c>
    </row>
    <row r="103" spans="2:35" ht="409.5" x14ac:dyDescent="0.25">
      <c r="B103" s="99" t="s">
        <v>140</v>
      </c>
      <c r="C103" s="100" t="s">
        <v>573</v>
      </c>
      <c r="D103" s="100" t="s">
        <v>589</v>
      </c>
      <c r="E103" s="100" t="s">
        <v>592</v>
      </c>
      <c r="F103" s="100" t="s">
        <v>32</v>
      </c>
      <c r="G103" s="123">
        <v>1</v>
      </c>
      <c r="H103" s="101">
        <v>1</v>
      </c>
      <c r="I103" s="43">
        <v>0</v>
      </c>
      <c r="J103" s="43">
        <v>0</v>
      </c>
      <c r="K103" s="43">
        <v>1</v>
      </c>
      <c r="L103" s="43">
        <v>0</v>
      </c>
      <c r="M103" s="102"/>
      <c r="N103" s="103"/>
      <c r="O103" s="103">
        <v>1</v>
      </c>
      <c r="P103" s="60"/>
      <c r="Q103" s="61" t="s">
        <v>263</v>
      </c>
      <c r="R103" s="104">
        <v>0</v>
      </c>
      <c r="S103" s="105">
        <v>0</v>
      </c>
      <c r="T103" s="105" t="s">
        <v>264</v>
      </c>
      <c r="U103" s="106">
        <v>0</v>
      </c>
      <c r="V103" s="62" t="s">
        <v>266</v>
      </c>
      <c r="W103" s="62" t="s">
        <v>266</v>
      </c>
      <c r="X103" s="62" t="s">
        <v>274</v>
      </c>
      <c r="Y103" s="62" t="s">
        <v>266</v>
      </c>
      <c r="Z103" s="65" t="s">
        <v>268</v>
      </c>
      <c r="AA103" s="107" t="s">
        <v>268</v>
      </c>
      <c r="AB103" s="108" t="s">
        <v>268</v>
      </c>
      <c r="AC103" s="109">
        <v>1</v>
      </c>
      <c r="AD103" s="110" t="s">
        <v>268</v>
      </c>
      <c r="AE103" s="64">
        <v>1</v>
      </c>
      <c r="AF103" s="111" t="s">
        <v>593</v>
      </c>
      <c r="AG103" s="100" t="s">
        <v>270</v>
      </c>
      <c r="AH103" s="112" t="s">
        <v>224</v>
      </c>
      <c r="AI103" t="s">
        <v>588</v>
      </c>
    </row>
    <row r="104" spans="2:35" ht="409.5" x14ac:dyDescent="0.25">
      <c r="B104" s="99" t="s">
        <v>140</v>
      </c>
      <c r="C104" s="100" t="s">
        <v>573</v>
      </c>
      <c r="D104" s="100" t="s">
        <v>594</v>
      </c>
      <c r="E104" s="100" t="s">
        <v>595</v>
      </c>
      <c r="F104" s="100" t="s">
        <v>32</v>
      </c>
      <c r="G104" s="123">
        <v>1</v>
      </c>
      <c r="H104" s="101">
        <v>1</v>
      </c>
      <c r="I104" s="43">
        <v>1</v>
      </c>
      <c r="J104" s="43">
        <v>0</v>
      </c>
      <c r="K104" s="43">
        <v>0</v>
      </c>
      <c r="L104" s="43">
        <v>0</v>
      </c>
      <c r="M104" s="102">
        <v>1</v>
      </c>
      <c r="N104" s="103"/>
      <c r="O104" s="103"/>
      <c r="P104" s="60"/>
      <c r="Q104" s="61" t="s">
        <v>263</v>
      </c>
      <c r="R104" s="104" t="s">
        <v>264</v>
      </c>
      <c r="S104" s="105">
        <v>0</v>
      </c>
      <c r="T104" s="105">
        <v>0</v>
      </c>
      <c r="U104" s="106">
        <v>0</v>
      </c>
      <c r="V104" s="62" t="s">
        <v>274</v>
      </c>
      <c r="W104" s="62" t="s">
        <v>266</v>
      </c>
      <c r="X104" s="62" t="s">
        <v>266</v>
      </c>
      <c r="Y104" s="62" t="s">
        <v>266</v>
      </c>
      <c r="Z104" s="65" t="s">
        <v>268</v>
      </c>
      <c r="AA104" s="107">
        <v>1</v>
      </c>
      <c r="AB104" s="108" t="s">
        <v>268</v>
      </c>
      <c r="AC104" s="109"/>
      <c r="AD104" s="110" t="s">
        <v>268</v>
      </c>
      <c r="AE104" s="64">
        <v>1</v>
      </c>
      <c r="AF104" s="111" t="s">
        <v>596</v>
      </c>
      <c r="AG104" s="100" t="s">
        <v>270</v>
      </c>
      <c r="AH104" s="112" t="s">
        <v>224</v>
      </c>
      <c r="AI104" t="s">
        <v>588</v>
      </c>
    </row>
    <row r="105" spans="2:35" ht="409.5" x14ac:dyDescent="0.25">
      <c r="B105" s="99" t="s">
        <v>140</v>
      </c>
      <c r="C105" s="100" t="s">
        <v>573</v>
      </c>
      <c r="D105" s="100" t="s">
        <v>597</v>
      </c>
      <c r="E105" s="100" t="s">
        <v>598</v>
      </c>
      <c r="F105" s="100" t="s">
        <v>32</v>
      </c>
      <c r="G105" s="123">
        <v>3</v>
      </c>
      <c r="H105" s="101">
        <v>10</v>
      </c>
      <c r="I105" s="43">
        <v>10</v>
      </c>
      <c r="J105" s="43">
        <v>0</v>
      </c>
      <c r="K105" s="43">
        <v>1</v>
      </c>
      <c r="L105" s="43">
        <v>0</v>
      </c>
      <c r="M105" s="130"/>
      <c r="N105" s="131">
        <v>4</v>
      </c>
      <c r="O105" s="131">
        <v>3</v>
      </c>
      <c r="P105" s="74">
        <v>3</v>
      </c>
      <c r="Q105" s="61" t="s">
        <v>263</v>
      </c>
      <c r="R105" s="104">
        <v>0</v>
      </c>
      <c r="S105" s="105" t="s">
        <v>264</v>
      </c>
      <c r="T105" s="105" t="s">
        <v>264</v>
      </c>
      <c r="U105" s="106" t="s">
        <v>264</v>
      </c>
      <c r="V105" s="62" t="s">
        <v>265</v>
      </c>
      <c r="W105" s="62" t="s">
        <v>267</v>
      </c>
      <c r="X105" s="62" t="s">
        <v>274</v>
      </c>
      <c r="Y105" s="62" t="s">
        <v>267</v>
      </c>
      <c r="Z105" s="65">
        <v>1</v>
      </c>
      <c r="AA105" s="107">
        <v>1</v>
      </c>
      <c r="AB105" s="108">
        <v>1</v>
      </c>
      <c r="AC105" s="109">
        <v>1</v>
      </c>
      <c r="AD105" s="110" t="s">
        <v>279</v>
      </c>
      <c r="AE105" s="64" t="s">
        <v>299</v>
      </c>
      <c r="AF105" s="111" t="s">
        <v>599</v>
      </c>
      <c r="AG105" s="100" t="s">
        <v>270</v>
      </c>
      <c r="AH105" s="112" t="s">
        <v>224</v>
      </c>
      <c r="AI105" t="s">
        <v>588</v>
      </c>
    </row>
    <row r="106" spans="2:35" ht="285" x14ac:dyDescent="0.25">
      <c r="B106" s="99" t="s">
        <v>140</v>
      </c>
      <c r="C106" s="100" t="s">
        <v>573</v>
      </c>
      <c r="D106" s="100" t="s">
        <v>600</v>
      </c>
      <c r="E106" s="100" t="s">
        <v>601</v>
      </c>
      <c r="F106" s="100" t="s">
        <v>32</v>
      </c>
      <c r="G106" s="123">
        <v>1</v>
      </c>
      <c r="H106" s="101">
        <v>1</v>
      </c>
      <c r="I106" s="43">
        <v>1</v>
      </c>
      <c r="J106" s="43">
        <v>0</v>
      </c>
      <c r="K106" s="43">
        <v>0</v>
      </c>
      <c r="L106" s="43">
        <v>0</v>
      </c>
      <c r="M106" s="130">
        <v>1</v>
      </c>
      <c r="N106" s="131"/>
      <c r="O106" s="131"/>
      <c r="P106" s="74"/>
      <c r="Q106" s="61" t="s">
        <v>263</v>
      </c>
      <c r="R106" s="104" t="s">
        <v>264</v>
      </c>
      <c r="S106" s="105">
        <v>0</v>
      </c>
      <c r="T106" s="105">
        <v>0</v>
      </c>
      <c r="U106" s="106">
        <v>0</v>
      </c>
      <c r="V106" s="62" t="s">
        <v>274</v>
      </c>
      <c r="W106" s="62" t="s">
        <v>266</v>
      </c>
      <c r="X106" s="62" t="s">
        <v>266</v>
      </c>
      <c r="Y106" s="62" t="s">
        <v>266</v>
      </c>
      <c r="Z106" s="65" t="s">
        <v>268</v>
      </c>
      <c r="AA106" s="107">
        <v>1</v>
      </c>
      <c r="AB106" s="108" t="s">
        <v>268</v>
      </c>
      <c r="AC106" s="109"/>
      <c r="AD106" s="110" t="s">
        <v>268</v>
      </c>
      <c r="AE106" s="64">
        <v>1</v>
      </c>
      <c r="AF106" s="111" t="s">
        <v>602</v>
      </c>
      <c r="AG106" s="100" t="s">
        <v>270</v>
      </c>
      <c r="AH106" s="112" t="s">
        <v>224</v>
      </c>
      <c r="AI106" t="s">
        <v>588</v>
      </c>
    </row>
    <row r="107" spans="2:35" ht="303.75" x14ac:dyDescent="0.25">
      <c r="B107" s="99" t="s">
        <v>140</v>
      </c>
      <c r="C107" s="100" t="s">
        <v>573</v>
      </c>
      <c r="D107" s="100" t="s">
        <v>603</v>
      </c>
      <c r="E107" s="100" t="s">
        <v>604</v>
      </c>
      <c r="F107" s="100" t="s">
        <v>32</v>
      </c>
      <c r="G107" s="123">
        <v>2</v>
      </c>
      <c r="H107" s="101">
        <v>2</v>
      </c>
      <c r="I107" s="43">
        <v>0</v>
      </c>
      <c r="J107" s="43">
        <v>0</v>
      </c>
      <c r="K107" s="43">
        <v>1</v>
      </c>
      <c r="L107" s="43">
        <v>0</v>
      </c>
      <c r="M107" s="130"/>
      <c r="N107" s="131"/>
      <c r="O107" s="131">
        <v>1</v>
      </c>
      <c r="P107" s="74">
        <v>1</v>
      </c>
      <c r="Q107" s="61" t="s">
        <v>263</v>
      </c>
      <c r="R107" s="104">
        <v>0</v>
      </c>
      <c r="S107" s="105">
        <v>0</v>
      </c>
      <c r="T107" s="105" t="s">
        <v>264</v>
      </c>
      <c r="U107" s="106" t="s">
        <v>264</v>
      </c>
      <c r="V107" s="62" t="s">
        <v>266</v>
      </c>
      <c r="W107" s="62" t="s">
        <v>266</v>
      </c>
      <c r="X107" s="62" t="s">
        <v>274</v>
      </c>
      <c r="Y107" s="62" t="s">
        <v>267</v>
      </c>
      <c r="Z107" s="65" t="s">
        <v>268</v>
      </c>
      <c r="AA107" s="107" t="s">
        <v>268</v>
      </c>
      <c r="AB107" s="108" t="s">
        <v>268</v>
      </c>
      <c r="AC107" s="109">
        <v>1</v>
      </c>
      <c r="AD107" s="110" t="s">
        <v>279</v>
      </c>
      <c r="AE107" s="64">
        <v>0.5</v>
      </c>
      <c r="AF107" s="111" t="s">
        <v>605</v>
      </c>
      <c r="AG107" s="100" t="s">
        <v>270</v>
      </c>
      <c r="AH107" s="112" t="s">
        <v>224</v>
      </c>
      <c r="AI107" t="s">
        <v>588</v>
      </c>
    </row>
    <row r="108" spans="2:35" ht="270" x14ac:dyDescent="0.25">
      <c r="B108" s="99" t="s">
        <v>140</v>
      </c>
      <c r="C108" s="100" t="s">
        <v>573</v>
      </c>
      <c r="D108" s="100" t="s">
        <v>606</v>
      </c>
      <c r="E108" s="100" t="s">
        <v>607</v>
      </c>
      <c r="F108" s="100" t="s">
        <v>32</v>
      </c>
      <c r="G108" s="123">
        <v>1</v>
      </c>
      <c r="H108" s="101">
        <v>1</v>
      </c>
      <c r="I108" s="43">
        <v>0</v>
      </c>
      <c r="J108" s="43">
        <v>0</v>
      </c>
      <c r="K108" s="69">
        <v>0.2</v>
      </c>
      <c r="L108" s="43">
        <v>0</v>
      </c>
      <c r="M108" s="130"/>
      <c r="N108" s="131"/>
      <c r="O108" s="131"/>
      <c r="P108" s="74">
        <v>1</v>
      </c>
      <c r="Q108" s="61" t="s">
        <v>263</v>
      </c>
      <c r="R108" s="104">
        <v>0</v>
      </c>
      <c r="S108" s="105">
        <v>0</v>
      </c>
      <c r="T108" s="105">
        <v>0</v>
      </c>
      <c r="U108" s="106" t="s">
        <v>264</v>
      </c>
      <c r="V108" s="62" t="s">
        <v>266</v>
      </c>
      <c r="W108" s="62" t="s">
        <v>266</v>
      </c>
      <c r="X108" s="62" t="s">
        <v>265</v>
      </c>
      <c r="Y108" s="62" t="s">
        <v>267</v>
      </c>
      <c r="Z108" s="65" t="s">
        <v>268</v>
      </c>
      <c r="AA108" s="107" t="s">
        <v>268</v>
      </c>
      <c r="AB108" s="108" t="s">
        <v>268</v>
      </c>
      <c r="AC108" s="109"/>
      <c r="AD108" s="110" t="s">
        <v>279</v>
      </c>
      <c r="AE108" s="64">
        <v>0.2</v>
      </c>
      <c r="AF108" s="111" t="s">
        <v>608</v>
      </c>
      <c r="AG108" s="100" t="s">
        <v>270</v>
      </c>
      <c r="AH108" s="112" t="s">
        <v>224</v>
      </c>
      <c r="AI108" t="s">
        <v>588</v>
      </c>
    </row>
    <row r="109" spans="2:35" ht="281.25" x14ac:dyDescent="0.25">
      <c r="B109" s="99" t="s">
        <v>140</v>
      </c>
      <c r="C109" s="100" t="s">
        <v>573</v>
      </c>
      <c r="D109" s="100" t="s">
        <v>609</v>
      </c>
      <c r="E109" s="100" t="s">
        <v>610</v>
      </c>
      <c r="F109" s="100" t="s">
        <v>32</v>
      </c>
      <c r="G109" s="123">
        <v>1</v>
      </c>
      <c r="H109" s="101">
        <v>1</v>
      </c>
      <c r="I109" s="43">
        <v>0</v>
      </c>
      <c r="J109" s="43">
        <v>0</v>
      </c>
      <c r="K109" s="66">
        <v>0.5</v>
      </c>
      <c r="L109" s="43">
        <v>0</v>
      </c>
      <c r="M109" s="130"/>
      <c r="N109" s="131"/>
      <c r="O109" s="131">
        <v>1</v>
      </c>
      <c r="P109" s="74"/>
      <c r="Q109" s="61" t="s">
        <v>263</v>
      </c>
      <c r="R109" s="104">
        <v>0</v>
      </c>
      <c r="S109" s="105">
        <v>0</v>
      </c>
      <c r="T109" s="105" t="s">
        <v>264</v>
      </c>
      <c r="U109" s="106">
        <v>0</v>
      </c>
      <c r="V109" s="62" t="s">
        <v>266</v>
      </c>
      <c r="W109" s="62" t="s">
        <v>266</v>
      </c>
      <c r="X109" s="62" t="s">
        <v>274</v>
      </c>
      <c r="Y109" s="62" t="s">
        <v>266</v>
      </c>
      <c r="Z109" s="65" t="s">
        <v>268</v>
      </c>
      <c r="AA109" s="107" t="s">
        <v>268</v>
      </c>
      <c r="AB109" s="108" t="s">
        <v>268</v>
      </c>
      <c r="AC109" s="109">
        <v>0.5</v>
      </c>
      <c r="AD109" s="110" t="s">
        <v>268</v>
      </c>
      <c r="AE109" s="64">
        <v>0.5</v>
      </c>
      <c r="AF109" s="111" t="s">
        <v>611</v>
      </c>
      <c r="AG109" s="100" t="s">
        <v>270</v>
      </c>
      <c r="AH109" s="112" t="s">
        <v>224</v>
      </c>
      <c r="AI109" t="s">
        <v>588</v>
      </c>
    </row>
    <row r="110" spans="2:35" ht="409.5" x14ac:dyDescent="0.25">
      <c r="B110" s="99" t="s">
        <v>140</v>
      </c>
      <c r="C110" s="100" t="s">
        <v>573</v>
      </c>
      <c r="D110" s="100" t="s">
        <v>612</v>
      </c>
      <c r="E110" s="100" t="s">
        <v>613</v>
      </c>
      <c r="F110" s="100" t="s">
        <v>32</v>
      </c>
      <c r="G110" s="123">
        <v>2</v>
      </c>
      <c r="H110" s="101">
        <v>1</v>
      </c>
      <c r="I110" s="43">
        <v>0</v>
      </c>
      <c r="J110" s="43">
        <v>0</v>
      </c>
      <c r="K110" s="69">
        <v>0.25</v>
      </c>
      <c r="L110" s="43">
        <v>0</v>
      </c>
      <c r="M110" s="130"/>
      <c r="N110" s="131"/>
      <c r="O110" s="131">
        <v>0.5</v>
      </c>
      <c r="P110" s="74">
        <v>0.5</v>
      </c>
      <c r="Q110" s="61" t="s">
        <v>263</v>
      </c>
      <c r="R110" s="104">
        <v>0</v>
      </c>
      <c r="S110" s="105">
        <v>0</v>
      </c>
      <c r="T110" s="105" t="s">
        <v>264</v>
      </c>
      <c r="U110" s="106" t="s">
        <v>264</v>
      </c>
      <c r="V110" s="62" t="s">
        <v>266</v>
      </c>
      <c r="W110" s="62" t="s">
        <v>266</v>
      </c>
      <c r="X110" s="62" t="s">
        <v>274</v>
      </c>
      <c r="Y110" s="62" t="s">
        <v>267</v>
      </c>
      <c r="Z110" s="65" t="s">
        <v>268</v>
      </c>
      <c r="AA110" s="107" t="s">
        <v>268</v>
      </c>
      <c r="AB110" s="108" t="s">
        <v>268</v>
      </c>
      <c r="AC110" s="109">
        <v>0.5</v>
      </c>
      <c r="AD110" s="110" t="s">
        <v>279</v>
      </c>
      <c r="AE110" s="64">
        <v>0.25</v>
      </c>
      <c r="AF110" s="111" t="s">
        <v>614</v>
      </c>
      <c r="AG110" s="100" t="s">
        <v>270</v>
      </c>
      <c r="AH110" s="112" t="s">
        <v>224</v>
      </c>
      <c r="AI110" t="s">
        <v>588</v>
      </c>
    </row>
    <row r="111" spans="2:35" ht="370.5" x14ac:dyDescent="0.25">
      <c r="B111" s="99" t="s">
        <v>140</v>
      </c>
      <c r="C111" s="100" t="s">
        <v>573</v>
      </c>
      <c r="D111" s="100" t="s">
        <v>615</v>
      </c>
      <c r="E111" s="100" t="s">
        <v>616</v>
      </c>
      <c r="F111" s="100" t="s">
        <v>32</v>
      </c>
      <c r="G111" s="123">
        <v>4</v>
      </c>
      <c r="H111" s="101">
        <v>4</v>
      </c>
      <c r="I111" s="43">
        <v>4</v>
      </c>
      <c r="J111" s="43">
        <v>0</v>
      </c>
      <c r="K111" s="43">
        <v>0</v>
      </c>
      <c r="L111" s="43">
        <v>0</v>
      </c>
      <c r="M111" s="130">
        <v>1</v>
      </c>
      <c r="N111" s="131">
        <v>1</v>
      </c>
      <c r="O111" s="131">
        <v>1</v>
      </c>
      <c r="P111" s="74">
        <v>1</v>
      </c>
      <c r="Q111" s="61" t="s">
        <v>263</v>
      </c>
      <c r="R111" s="104" t="s">
        <v>264</v>
      </c>
      <c r="S111" s="105" t="s">
        <v>264</v>
      </c>
      <c r="T111" s="105" t="s">
        <v>264</v>
      </c>
      <c r="U111" s="106" t="s">
        <v>264</v>
      </c>
      <c r="V111" s="62" t="s">
        <v>274</v>
      </c>
      <c r="W111" s="62" t="s">
        <v>267</v>
      </c>
      <c r="X111" s="62" t="s">
        <v>267</v>
      </c>
      <c r="Y111" s="62" t="s">
        <v>267</v>
      </c>
      <c r="Z111" s="65" t="s">
        <v>279</v>
      </c>
      <c r="AA111" s="107" t="s">
        <v>299</v>
      </c>
      <c r="AB111" s="108">
        <v>1</v>
      </c>
      <c r="AC111" s="109">
        <v>1</v>
      </c>
      <c r="AD111" s="110" t="s">
        <v>279</v>
      </c>
      <c r="AE111" s="64">
        <v>1</v>
      </c>
      <c r="AF111" s="111" t="s">
        <v>617</v>
      </c>
      <c r="AG111" s="100" t="s">
        <v>270</v>
      </c>
      <c r="AH111" s="112" t="s">
        <v>224</v>
      </c>
      <c r="AI111" t="s">
        <v>588</v>
      </c>
    </row>
    <row r="112" spans="2:35" ht="299.25" x14ac:dyDescent="0.25">
      <c r="B112" s="99" t="s">
        <v>140</v>
      </c>
      <c r="C112" s="100" t="s">
        <v>573</v>
      </c>
      <c r="D112" s="100" t="s">
        <v>618</v>
      </c>
      <c r="E112" s="100" t="s">
        <v>619</v>
      </c>
      <c r="F112" s="100" t="s">
        <v>32</v>
      </c>
      <c r="G112" s="123">
        <v>3</v>
      </c>
      <c r="H112" s="101">
        <v>10</v>
      </c>
      <c r="I112" s="43">
        <v>0</v>
      </c>
      <c r="J112" s="43">
        <v>10</v>
      </c>
      <c r="K112" s="43">
        <v>0</v>
      </c>
      <c r="L112" s="43">
        <v>0</v>
      </c>
      <c r="M112" s="130"/>
      <c r="N112" s="131">
        <v>5</v>
      </c>
      <c r="O112" s="131">
        <v>4</v>
      </c>
      <c r="P112" s="74">
        <v>1</v>
      </c>
      <c r="Q112" s="61" t="s">
        <v>263</v>
      </c>
      <c r="R112" s="104">
        <v>0</v>
      </c>
      <c r="S112" s="105" t="s">
        <v>264</v>
      </c>
      <c r="T112" s="105" t="s">
        <v>264</v>
      </c>
      <c r="U112" s="106" t="s">
        <v>264</v>
      </c>
      <c r="V112" s="62" t="s">
        <v>266</v>
      </c>
      <c r="W112" s="62" t="s">
        <v>274</v>
      </c>
      <c r="X112" s="62" t="s">
        <v>267</v>
      </c>
      <c r="Y112" s="62" t="s">
        <v>267</v>
      </c>
      <c r="Z112" s="65">
        <v>1</v>
      </c>
      <c r="AA112" s="107" t="s">
        <v>268</v>
      </c>
      <c r="AB112" s="108">
        <v>1</v>
      </c>
      <c r="AC112" s="109">
        <v>1</v>
      </c>
      <c r="AD112" s="110" t="s">
        <v>279</v>
      </c>
      <c r="AE112" s="64">
        <v>1</v>
      </c>
      <c r="AF112" s="111" t="s">
        <v>620</v>
      </c>
      <c r="AG112" s="100" t="s">
        <v>270</v>
      </c>
      <c r="AH112" s="112" t="s">
        <v>224</v>
      </c>
      <c r="AI112" t="s">
        <v>588</v>
      </c>
    </row>
    <row r="113" spans="2:35" ht="409.5" x14ac:dyDescent="0.25">
      <c r="B113" s="99" t="s">
        <v>140</v>
      </c>
      <c r="C113" s="100" t="s">
        <v>573</v>
      </c>
      <c r="D113" s="100" t="s">
        <v>621</v>
      </c>
      <c r="E113" s="100" t="s">
        <v>622</v>
      </c>
      <c r="F113" s="100" t="s">
        <v>32</v>
      </c>
      <c r="G113" s="123">
        <v>1</v>
      </c>
      <c r="H113" s="101">
        <v>1</v>
      </c>
      <c r="I113" s="43">
        <v>0</v>
      </c>
      <c r="J113" s="66">
        <v>0.2</v>
      </c>
      <c r="K113" s="43">
        <v>0</v>
      </c>
      <c r="L113" s="43">
        <v>0</v>
      </c>
      <c r="M113" s="130"/>
      <c r="N113" s="131">
        <v>1</v>
      </c>
      <c r="O113" s="131"/>
      <c r="P113" s="74"/>
      <c r="Q113" s="61" t="s">
        <v>263</v>
      </c>
      <c r="R113" s="104">
        <v>0</v>
      </c>
      <c r="S113" s="105" t="s">
        <v>264</v>
      </c>
      <c r="T113" s="105">
        <v>0</v>
      </c>
      <c r="U113" s="106">
        <v>0</v>
      </c>
      <c r="V113" s="62" t="s">
        <v>266</v>
      </c>
      <c r="W113" s="62" t="s">
        <v>274</v>
      </c>
      <c r="X113" s="62" t="s">
        <v>266</v>
      </c>
      <c r="Y113" s="62" t="s">
        <v>266</v>
      </c>
      <c r="Z113" s="65">
        <v>0.2</v>
      </c>
      <c r="AA113" s="107" t="s">
        <v>268</v>
      </c>
      <c r="AB113" s="108">
        <v>0.2</v>
      </c>
      <c r="AC113" s="109">
        <v>0.2</v>
      </c>
      <c r="AD113" s="110" t="s">
        <v>268</v>
      </c>
      <c r="AE113" s="64">
        <v>0.2</v>
      </c>
      <c r="AF113" s="111" t="s">
        <v>623</v>
      </c>
      <c r="AG113" s="100" t="s">
        <v>270</v>
      </c>
      <c r="AH113" s="112" t="s">
        <v>224</v>
      </c>
      <c r="AI113" t="s">
        <v>588</v>
      </c>
    </row>
    <row r="114" spans="2:35" ht="213.75" x14ac:dyDescent="0.25">
      <c r="B114" s="99" t="s">
        <v>140</v>
      </c>
      <c r="C114" s="100" t="s">
        <v>573</v>
      </c>
      <c r="D114" s="100" t="s">
        <v>624</v>
      </c>
      <c r="E114" s="100" t="s">
        <v>625</v>
      </c>
      <c r="F114" s="123" t="s">
        <v>32</v>
      </c>
      <c r="G114" s="124">
        <v>1</v>
      </c>
      <c r="H114" s="101">
        <v>1</v>
      </c>
      <c r="I114" s="43">
        <v>0</v>
      </c>
      <c r="J114" s="43">
        <v>0</v>
      </c>
      <c r="K114" s="43">
        <v>0</v>
      </c>
      <c r="L114" s="43">
        <v>0</v>
      </c>
      <c r="M114" s="130"/>
      <c r="N114" s="131"/>
      <c r="O114" s="131"/>
      <c r="P114" s="74">
        <v>1</v>
      </c>
      <c r="Q114" s="61" t="s">
        <v>263</v>
      </c>
      <c r="R114" s="104">
        <v>0</v>
      </c>
      <c r="S114" s="105">
        <v>0</v>
      </c>
      <c r="T114" s="105">
        <v>0</v>
      </c>
      <c r="U114" s="106" t="s">
        <v>264</v>
      </c>
      <c r="V114" s="62" t="s">
        <v>266</v>
      </c>
      <c r="W114" s="62" t="s">
        <v>266</v>
      </c>
      <c r="X114" s="62" t="s">
        <v>266</v>
      </c>
      <c r="Y114" s="62" t="s">
        <v>267</v>
      </c>
      <c r="Z114" s="65" t="s">
        <v>268</v>
      </c>
      <c r="AA114" s="107" t="s">
        <v>268</v>
      </c>
      <c r="AB114" s="108" t="s">
        <v>268</v>
      </c>
      <c r="AC114" s="109" t="s">
        <v>268</v>
      </c>
      <c r="AD114" s="110" t="s">
        <v>279</v>
      </c>
      <c r="AE114" s="64">
        <v>0</v>
      </c>
      <c r="AF114" s="111" t="s">
        <v>626</v>
      </c>
      <c r="AG114" s="100" t="s">
        <v>270</v>
      </c>
      <c r="AH114" s="112" t="s">
        <v>222</v>
      </c>
      <c r="AI114" t="s">
        <v>537</v>
      </c>
    </row>
    <row r="115" spans="2:35" ht="135" x14ac:dyDescent="0.25">
      <c r="B115" s="99" t="s">
        <v>140</v>
      </c>
      <c r="C115" s="100" t="s">
        <v>573</v>
      </c>
      <c r="D115" s="100" t="s">
        <v>627</v>
      </c>
      <c r="E115" s="100" t="s">
        <v>628</v>
      </c>
      <c r="F115" s="123" t="s">
        <v>32</v>
      </c>
      <c r="G115" s="124">
        <v>1</v>
      </c>
      <c r="H115" s="101">
        <v>1</v>
      </c>
      <c r="I115" s="43">
        <v>0.5</v>
      </c>
      <c r="J115" s="43">
        <v>0.5</v>
      </c>
      <c r="K115" s="43">
        <v>0</v>
      </c>
      <c r="L115" s="43">
        <v>0</v>
      </c>
      <c r="M115" s="130"/>
      <c r="N115" s="131">
        <v>1</v>
      </c>
      <c r="O115" s="131"/>
      <c r="P115" s="74"/>
      <c r="Q115" s="61" t="s">
        <v>263</v>
      </c>
      <c r="R115" s="104">
        <v>0</v>
      </c>
      <c r="S115" s="105" t="s">
        <v>264</v>
      </c>
      <c r="T115" s="105">
        <v>0</v>
      </c>
      <c r="U115" s="106">
        <v>0</v>
      </c>
      <c r="V115" s="62" t="s">
        <v>265</v>
      </c>
      <c r="W115" s="62" t="s">
        <v>274</v>
      </c>
      <c r="X115" s="62" t="s">
        <v>266</v>
      </c>
      <c r="Y115" s="62" t="s">
        <v>266</v>
      </c>
      <c r="Z115" s="65">
        <v>1</v>
      </c>
      <c r="AA115" s="107">
        <v>0.5</v>
      </c>
      <c r="AB115" s="108">
        <v>1</v>
      </c>
      <c r="AC115" s="109" t="s">
        <v>268</v>
      </c>
      <c r="AD115" s="110" t="s">
        <v>268</v>
      </c>
      <c r="AE115" s="64">
        <v>1</v>
      </c>
      <c r="AF115" s="111" t="s">
        <v>629</v>
      </c>
      <c r="AG115" s="100" t="s">
        <v>270</v>
      </c>
      <c r="AH115" s="112" t="s">
        <v>222</v>
      </c>
      <c r="AI115" t="s">
        <v>537</v>
      </c>
    </row>
    <row r="116" spans="2:35" ht="292.5" x14ac:dyDescent="0.25">
      <c r="B116" s="99" t="s">
        <v>140</v>
      </c>
      <c r="C116" s="100" t="s">
        <v>573</v>
      </c>
      <c r="D116" s="100" t="s">
        <v>630</v>
      </c>
      <c r="E116" s="100" t="s">
        <v>631</v>
      </c>
      <c r="F116" s="123" t="s">
        <v>32</v>
      </c>
      <c r="G116" s="124">
        <v>1</v>
      </c>
      <c r="H116" s="101">
        <v>1</v>
      </c>
      <c r="I116" s="43">
        <v>0</v>
      </c>
      <c r="J116" s="43">
        <v>1</v>
      </c>
      <c r="K116" s="43">
        <v>0</v>
      </c>
      <c r="L116" s="43">
        <v>0</v>
      </c>
      <c r="M116" s="130"/>
      <c r="N116" s="131">
        <v>1</v>
      </c>
      <c r="O116" s="131"/>
      <c r="P116" s="74"/>
      <c r="Q116" s="61" t="s">
        <v>263</v>
      </c>
      <c r="R116" s="104">
        <v>0</v>
      </c>
      <c r="S116" s="105" t="s">
        <v>264</v>
      </c>
      <c r="T116" s="105">
        <v>0</v>
      </c>
      <c r="U116" s="106">
        <v>0</v>
      </c>
      <c r="V116" s="62" t="s">
        <v>266</v>
      </c>
      <c r="W116" s="62" t="s">
        <v>274</v>
      </c>
      <c r="X116" s="62" t="s">
        <v>266</v>
      </c>
      <c r="Y116" s="62" t="s">
        <v>266</v>
      </c>
      <c r="Z116" s="65">
        <v>1</v>
      </c>
      <c r="AA116" s="107" t="s">
        <v>268</v>
      </c>
      <c r="AB116" s="108">
        <v>1</v>
      </c>
      <c r="AC116" s="109" t="s">
        <v>268</v>
      </c>
      <c r="AD116" s="110" t="s">
        <v>268</v>
      </c>
      <c r="AE116" s="64">
        <v>1</v>
      </c>
      <c r="AF116" s="111" t="s">
        <v>632</v>
      </c>
      <c r="AG116" s="100" t="s">
        <v>270</v>
      </c>
      <c r="AH116" s="112" t="s">
        <v>222</v>
      </c>
      <c r="AI116" t="s">
        <v>537</v>
      </c>
    </row>
    <row r="117" spans="2:35" ht="384.75" x14ac:dyDescent="0.25">
      <c r="B117" s="99" t="s">
        <v>140</v>
      </c>
      <c r="C117" s="100" t="s">
        <v>633</v>
      </c>
      <c r="D117" s="100" t="s">
        <v>634</v>
      </c>
      <c r="E117" s="100" t="s">
        <v>635</v>
      </c>
      <c r="F117" s="100" t="s">
        <v>32</v>
      </c>
      <c r="G117" s="123">
        <v>3</v>
      </c>
      <c r="H117" s="116">
        <v>1</v>
      </c>
      <c r="I117" s="67">
        <v>0.15</v>
      </c>
      <c r="J117" s="67">
        <v>0.15</v>
      </c>
      <c r="K117" s="67">
        <v>0.35</v>
      </c>
      <c r="L117" s="67">
        <v>0</v>
      </c>
      <c r="M117" s="132"/>
      <c r="N117" s="133">
        <v>0.2</v>
      </c>
      <c r="O117" s="133">
        <v>0.3</v>
      </c>
      <c r="P117" s="75">
        <v>0.5</v>
      </c>
      <c r="Q117" s="61" t="s">
        <v>263</v>
      </c>
      <c r="R117" s="104">
        <v>0</v>
      </c>
      <c r="S117" s="105" t="s">
        <v>451</v>
      </c>
      <c r="T117" s="105" t="s">
        <v>451</v>
      </c>
      <c r="U117" s="106" t="s">
        <v>451</v>
      </c>
      <c r="V117" s="62" t="s">
        <v>265</v>
      </c>
      <c r="W117" s="62" t="s">
        <v>274</v>
      </c>
      <c r="X117" s="62" t="s">
        <v>274</v>
      </c>
      <c r="Y117" s="62" t="s">
        <v>267</v>
      </c>
      <c r="Z117" s="65">
        <v>0.89999999999999991</v>
      </c>
      <c r="AA117" s="107">
        <v>0.15</v>
      </c>
      <c r="AB117" s="108">
        <v>1</v>
      </c>
      <c r="AC117" s="109" t="s">
        <v>299</v>
      </c>
      <c r="AD117" s="110" t="s">
        <v>279</v>
      </c>
      <c r="AE117" s="64">
        <v>0.64999999999999991</v>
      </c>
      <c r="AF117" s="111" t="s">
        <v>636</v>
      </c>
      <c r="AG117" s="100" t="s">
        <v>270</v>
      </c>
      <c r="AH117" s="112" t="s">
        <v>214</v>
      </c>
      <c r="AI117" t="s">
        <v>637</v>
      </c>
    </row>
    <row r="118" spans="2:35" ht="409.5" x14ac:dyDescent="0.25">
      <c r="B118" s="99" t="s">
        <v>140</v>
      </c>
      <c r="C118" s="100" t="s">
        <v>633</v>
      </c>
      <c r="D118" s="100" t="s">
        <v>638</v>
      </c>
      <c r="E118" s="100" t="s">
        <v>639</v>
      </c>
      <c r="F118" s="100" t="s">
        <v>72</v>
      </c>
      <c r="G118" s="123">
        <v>4</v>
      </c>
      <c r="H118" s="101">
        <v>2</v>
      </c>
      <c r="I118" s="43">
        <v>2</v>
      </c>
      <c r="J118" s="43">
        <v>2</v>
      </c>
      <c r="K118" s="43">
        <v>2</v>
      </c>
      <c r="L118" s="43">
        <v>0</v>
      </c>
      <c r="M118" s="130">
        <v>2</v>
      </c>
      <c r="N118" s="131">
        <v>2</v>
      </c>
      <c r="O118" s="131">
        <v>2</v>
      </c>
      <c r="P118" s="74">
        <v>2</v>
      </c>
      <c r="Q118" s="61" t="s">
        <v>263</v>
      </c>
      <c r="R118" s="104" t="s">
        <v>451</v>
      </c>
      <c r="S118" s="105" t="s">
        <v>451</v>
      </c>
      <c r="T118" s="105" t="s">
        <v>451</v>
      </c>
      <c r="U118" s="106" t="s">
        <v>451</v>
      </c>
      <c r="V118" s="62" t="s">
        <v>274</v>
      </c>
      <c r="W118" s="62" t="s">
        <v>274</v>
      </c>
      <c r="X118" s="62" t="s">
        <v>274</v>
      </c>
      <c r="Y118" s="62" t="s">
        <v>267</v>
      </c>
      <c r="Z118" s="65">
        <v>1</v>
      </c>
      <c r="AA118" s="107">
        <v>1</v>
      </c>
      <c r="AB118" s="108">
        <v>1</v>
      </c>
      <c r="AC118" s="109">
        <v>1</v>
      </c>
      <c r="AD118" s="110" t="s">
        <v>279</v>
      </c>
      <c r="AE118" s="64">
        <v>0.75</v>
      </c>
      <c r="AF118" s="111" t="s">
        <v>640</v>
      </c>
      <c r="AG118" s="100">
        <v>0</v>
      </c>
      <c r="AH118" s="112" t="s">
        <v>221</v>
      </c>
      <c r="AI118" t="s">
        <v>641</v>
      </c>
    </row>
    <row r="119" spans="2:35" ht="409.5" x14ac:dyDescent="0.25">
      <c r="B119" s="99" t="s">
        <v>140</v>
      </c>
      <c r="C119" s="100" t="s">
        <v>633</v>
      </c>
      <c r="D119" s="100" t="s">
        <v>642</v>
      </c>
      <c r="E119" s="100" t="s">
        <v>643</v>
      </c>
      <c r="F119" s="100" t="s">
        <v>32</v>
      </c>
      <c r="G119" s="123">
        <v>4</v>
      </c>
      <c r="H119" s="101">
        <v>5</v>
      </c>
      <c r="I119" s="43">
        <v>1</v>
      </c>
      <c r="J119" s="43">
        <v>1</v>
      </c>
      <c r="K119" s="43">
        <v>1</v>
      </c>
      <c r="L119" s="43">
        <v>0</v>
      </c>
      <c r="M119" s="130">
        <v>1</v>
      </c>
      <c r="N119" s="131">
        <v>1</v>
      </c>
      <c r="O119" s="131">
        <v>1</v>
      </c>
      <c r="P119" s="74">
        <v>2</v>
      </c>
      <c r="Q119" s="61" t="s">
        <v>263</v>
      </c>
      <c r="R119" s="104" t="s">
        <v>264</v>
      </c>
      <c r="S119" s="105" t="s">
        <v>264</v>
      </c>
      <c r="T119" s="105" t="s">
        <v>264</v>
      </c>
      <c r="U119" s="106" t="s">
        <v>264</v>
      </c>
      <c r="V119" s="62" t="s">
        <v>274</v>
      </c>
      <c r="W119" s="62" t="s">
        <v>274</v>
      </c>
      <c r="X119" s="62" t="s">
        <v>274</v>
      </c>
      <c r="Y119" s="62" t="s">
        <v>267</v>
      </c>
      <c r="Z119" s="65">
        <v>1</v>
      </c>
      <c r="AA119" s="107">
        <v>1</v>
      </c>
      <c r="AB119" s="108">
        <v>1</v>
      </c>
      <c r="AC119" s="109">
        <v>1</v>
      </c>
      <c r="AD119" s="110" t="s">
        <v>279</v>
      </c>
      <c r="AE119" s="64">
        <v>0.6</v>
      </c>
      <c r="AF119" s="111" t="s">
        <v>644</v>
      </c>
      <c r="AG119" s="100" t="s">
        <v>270</v>
      </c>
      <c r="AH119" s="112" t="s">
        <v>214</v>
      </c>
      <c r="AI119" t="s">
        <v>637</v>
      </c>
    </row>
    <row r="120" spans="2:35" ht="281.25" x14ac:dyDescent="0.25">
      <c r="B120" s="99" t="s">
        <v>162</v>
      </c>
      <c r="C120" s="100" t="s">
        <v>163</v>
      </c>
      <c r="D120" s="100" t="s">
        <v>645</v>
      </c>
      <c r="E120" s="100" t="s">
        <v>646</v>
      </c>
      <c r="F120" s="123" t="s">
        <v>32</v>
      </c>
      <c r="G120" s="123">
        <v>1</v>
      </c>
      <c r="H120" s="101">
        <v>1</v>
      </c>
      <c r="I120" s="43">
        <v>0</v>
      </c>
      <c r="J120" s="43">
        <v>1</v>
      </c>
      <c r="K120" s="43">
        <v>0</v>
      </c>
      <c r="L120" s="43">
        <v>0</v>
      </c>
      <c r="M120" s="130"/>
      <c r="N120" s="131">
        <v>1</v>
      </c>
      <c r="O120" s="131"/>
      <c r="P120" s="74"/>
      <c r="Q120" s="61" t="s">
        <v>263</v>
      </c>
      <c r="R120" s="104">
        <v>0</v>
      </c>
      <c r="S120" s="105" t="s">
        <v>264</v>
      </c>
      <c r="T120" s="105">
        <v>0</v>
      </c>
      <c r="U120" s="106">
        <v>0</v>
      </c>
      <c r="V120" s="62" t="s">
        <v>266</v>
      </c>
      <c r="W120" s="62" t="s">
        <v>274</v>
      </c>
      <c r="X120" s="62" t="s">
        <v>266</v>
      </c>
      <c r="Y120" s="62" t="s">
        <v>266</v>
      </c>
      <c r="Z120" s="65">
        <v>1</v>
      </c>
      <c r="AA120" s="107" t="s">
        <v>268</v>
      </c>
      <c r="AB120" s="108">
        <v>1</v>
      </c>
      <c r="AC120" s="109" t="s">
        <v>268</v>
      </c>
      <c r="AD120" s="110" t="s">
        <v>268</v>
      </c>
      <c r="AE120" s="64">
        <v>1</v>
      </c>
      <c r="AF120" s="111" t="s">
        <v>647</v>
      </c>
      <c r="AG120" s="100" t="s">
        <v>270</v>
      </c>
      <c r="AH120" s="112" t="s">
        <v>217</v>
      </c>
      <c r="AI120" t="s">
        <v>276</v>
      </c>
    </row>
    <row r="121" spans="2:35" ht="393.75" x14ac:dyDescent="0.25">
      <c r="B121" s="99" t="s">
        <v>162</v>
      </c>
      <c r="C121" s="100" t="s">
        <v>163</v>
      </c>
      <c r="D121" s="100" t="s">
        <v>648</v>
      </c>
      <c r="E121" s="100" t="s">
        <v>649</v>
      </c>
      <c r="F121" s="123" t="s">
        <v>32</v>
      </c>
      <c r="G121" s="123">
        <v>2</v>
      </c>
      <c r="H121" s="101">
        <v>2</v>
      </c>
      <c r="I121" s="43">
        <v>1</v>
      </c>
      <c r="J121" s="43">
        <v>1</v>
      </c>
      <c r="K121" s="43">
        <v>0</v>
      </c>
      <c r="L121" s="43">
        <v>0</v>
      </c>
      <c r="M121" s="130"/>
      <c r="N121" s="131">
        <v>1</v>
      </c>
      <c r="O121" s="131"/>
      <c r="P121" s="74">
        <v>1</v>
      </c>
      <c r="Q121" s="61" t="s">
        <v>263</v>
      </c>
      <c r="R121" s="104">
        <v>0</v>
      </c>
      <c r="S121" s="105" t="s">
        <v>264</v>
      </c>
      <c r="T121" s="105">
        <v>0</v>
      </c>
      <c r="U121" s="106" t="s">
        <v>264</v>
      </c>
      <c r="V121" s="62" t="s">
        <v>265</v>
      </c>
      <c r="W121" s="62" t="s">
        <v>274</v>
      </c>
      <c r="X121" s="62" t="s">
        <v>266</v>
      </c>
      <c r="Y121" s="62" t="s">
        <v>267</v>
      </c>
      <c r="Z121" s="65">
        <v>1.5</v>
      </c>
      <c r="AA121" s="107">
        <v>0.5</v>
      </c>
      <c r="AB121" s="108">
        <v>1</v>
      </c>
      <c r="AC121" s="109" t="s">
        <v>268</v>
      </c>
      <c r="AD121" s="110" t="s">
        <v>279</v>
      </c>
      <c r="AE121" s="64">
        <v>1</v>
      </c>
      <c r="AF121" s="111" t="s">
        <v>650</v>
      </c>
      <c r="AG121" s="100" t="s">
        <v>270</v>
      </c>
      <c r="AH121" s="112" t="s">
        <v>217</v>
      </c>
      <c r="AI121" t="s">
        <v>276</v>
      </c>
    </row>
    <row r="122" spans="2:35" ht="256.5" x14ac:dyDescent="0.25">
      <c r="B122" s="99" t="s">
        <v>162</v>
      </c>
      <c r="C122" s="100" t="s">
        <v>163</v>
      </c>
      <c r="D122" s="100" t="s">
        <v>651</v>
      </c>
      <c r="E122" s="100" t="s">
        <v>652</v>
      </c>
      <c r="F122" s="123" t="s">
        <v>32</v>
      </c>
      <c r="G122" s="123">
        <v>2</v>
      </c>
      <c r="H122" s="101">
        <v>2</v>
      </c>
      <c r="I122" s="43">
        <v>0</v>
      </c>
      <c r="J122" s="43">
        <v>1</v>
      </c>
      <c r="K122" s="43">
        <v>3</v>
      </c>
      <c r="L122" s="43">
        <v>0</v>
      </c>
      <c r="M122" s="130"/>
      <c r="N122" s="131">
        <v>1</v>
      </c>
      <c r="O122" s="131"/>
      <c r="P122" s="74">
        <v>1</v>
      </c>
      <c r="Q122" s="61" t="s">
        <v>263</v>
      </c>
      <c r="R122" s="104">
        <v>0</v>
      </c>
      <c r="S122" s="105" t="s">
        <v>264</v>
      </c>
      <c r="T122" s="105">
        <v>0</v>
      </c>
      <c r="U122" s="106" t="s">
        <v>264</v>
      </c>
      <c r="V122" s="62" t="s">
        <v>266</v>
      </c>
      <c r="W122" s="62" t="s">
        <v>274</v>
      </c>
      <c r="X122" s="62" t="s">
        <v>265</v>
      </c>
      <c r="Y122" s="62" t="s">
        <v>267</v>
      </c>
      <c r="Z122" s="65">
        <v>1</v>
      </c>
      <c r="AA122" s="107" t="s">
        <v>268</v>
      </c>
      <c r="AB122" s="108">
        <v>1</v>
      </c>
      <c r="AC122" s="109" t="s">
        <v>299</v>
      </c>
      <c r="AD122" s="110" t="s">
        <v>279</v>
      </c>
      <c r="AE122" s="64" t="s">
        <v>299</v>
      </c>
      <c r="AF122" s="111" t="s">
        <v>653</v>
      </c>
      <c r="AG122" s="100" t="s">
        <v>270</v>
      </c>
      <c r="AH122" s="112" t="s">
        <v>217</v>
      </c>
      <c r="AI122" t="s">
        <v>276</v>
      </c>
    </row>
    <row r="123" spans="2:35" ht="409.5" x14ac:dyDescent="0.25">
      <c r="B123" s="99" t="s">
        <v>162</v>
      </c>
      <c r="C123" s="100" t="s">
        <v>163</v>
      </c>
      <c r="D123" s="100" t="s">
        <v>654</v>
      </c>
      <c r="E123" s="100" t="s">
        <v>655</v>
      </c>
      <c r="F123" s="123" t="s">
        <v>32</v>
      </c>
      <c r="G123" s="123">
        <v>1</v>
      </c>
      <c r="H123" s="101">
        <v>1</v>
      </c>
      <c r="I123" s="43">
        <v>0</v>
      </c>
      <c r="J123" s="66">
        <v>0.5</v>
      </c>
      <c r="K123" s="66">
        <v>0.3</v>
      </c>
      <c r="L123" s="43">
        <v>0</v>
      </c>
      <c r="M123" s="130"/>
      <c r="N123" s="131">
        <v>1</v>
      </c>
      <c r="O123" s="131"/>
      <c r="P123" s="74"/>
      <c r="Q123" s="61" t="s">
        <v>263</v>
      </c>
      <c r="R123" s="104">
        <v>0</v>
      </c>
      <c r="S123" s="105" t="s">
        <v>264</v>
      </c>
      <c r="T123" s="105">
        <v>0</v>
      </c>
      <c r="U123" s="106">
        <v>0</v>
      </c>
      <c r="V123" s="62" t="s">
        <v>266</v>
      </c>
      <c r="W123" s="62" t="s">
        <v>274</v>
      </c>
      <c r="X123" s="62" t="s">
        <v>265</v>
      </c>
      <c r="Y123" s="62" t="s">
        <v>266</v>
      </c>
      <c r="Z123" s="65">
        <v>0.5</v>
      </c>
      <c r="AA123" s="107" t="s">
        <v>268</v>
      </c>
      <c r="AB123" s="108">
        <v>0.5</v>
      </c>
      <c r="AC123" s="109">
        <v>0.8</v>
      </c>
      <c r="AD123" s="110" t="s">
        <v>268</v>
      </c>
      <c r="AE123" s="64">
        <v>0.8</v>
      </c>
      <c r="AF123" s="111" t="s">
        <v>656</v>
      </c>
      <c r="AG123" s="100" t="s">
        <v>270</v>
      </c>
      <c r="AH123" s="112" t="s">
        <v>217</v>
      </c>
      <c r="AI123" t="s">
        <v>276</v>
      </c>
    </row>
    <row r="124" spans="2:35" ht="256.5" x14ac:dyDescent="0.25">
      <c r="B124" s="99" t="s">
        <v>162</v>
      </c>
      <c r="C124" s="100" t="s">
        <v>163</v>
      </c>
      <c r="D124" s="100" t="s">
        <v>657</v>
      </c>
      <c r="E124" s="100" t="s">
        <v>658</v>
      </c>
      <c r="F124" s="123" t="s">
        <v>32</v>
      </c>
      <c r="G124" s="123">
        <v>1</v>
      </c>
      <c r="H124" s="101">
        <v>1</v>
      </c>
      <c r="I124" s="43">
        <v>0</v>
      </c>
      <c r="J124" s="43">
        <v>1</v>
      </c>
      <c r="K124" s="43">
        <v>0</v>
      </c>
      <c r="L124" s="43">
        <v>0</v>
      </c>
      <c r="M124" s="130"/>
      <c r="N124" s="131">
        <v>1</v>
      </c>
      <c r="O124" s="131"/>
      <c r="P124" s="74"/>
      <c r="Q124" s="61" t="s">
        <v>263</v>
      </c>
      <c r="R124" s="104">
        <v>0</v>
      </c>
      <c r="S124" s="105" t="s">
        <v>264</v>
      </c>
      <c r="T124" s="105">
        <v>0</v>
      </c>
      <c r="U124" s="106">
        <v>0</v>
      </c>
      <c r="V124" s="62" t="s">
        <v>266</v>
      </c>
      <c r="W124" s="62" t="s">
        <v>274</v>
      </c>
      <c r="X124" s="62" t="s">
        <v>266</v>
      </c>
      <c r="Y124" s="62" t="s">
        <v>266</v>
      </c>
      <c r="Z124" s="65">
        <v>1</v>
      </c>
      <c r="AA124" s="107" t="s">
        <v>268</v>
      </c>
      <c r="AB124" s="108">
        <v>1</v>
      </c>
      <c r="AC124" s="109" t="s">
        <v>268</v>
      </c>
      <c r="AD124" s="110" t="s">
        <v>268</v>
      </c>
      <c r="AE124" s="64">
        <v>1</v>
      </c>
      <c r="AF124" s="111" t="s">
        <v>659</v>
      </c>
      <c r="AG124" s="100" t="s">
        <v>270</v>
      </c>
      <c r="AH124" s="112" t="s">
        <v>217</v>
      </c>
      <c r="AI124" t="s">
        <v>276</v>
      </c>
    </row>
    <row r="125" spans="2:35" ht="370.5" x14ac:dyDescent="0.25">
      <c r="B125" s="99" t="s">
        <v>162</v>
      </c>
      <c r="C125" s="100" t="s">
        <v>163</v>
      </c>
      <c r="D125" s="100" t="s">
        <v>660</v>
      </c>
      <c r="E125" s="100" t="s">
        <v>661</v>
      </c>
      <c r="F125" s="123" t="s">
        <v>32</v>
      </c>
      <c r="G125" s="123">
        <v>1</v>
      </c>
      <c r="H125" s="101">
        <v>1</v>
      </c>
      <c r="I125" s="43">
        <v>0</v>
      </c>
      <c r="J125" s="43">
        <v>0</v>
      </c>
      <c r="K125" s="43">
        <v>0</v>
      </c>
      <c r="L125" s="43">
        <v>0</v>
      </c>
      <c r="M125" s="130"/>
      <c r="N125" s="131"/>
      <c r="O125" s="131"/>
      <c r="P125" s="74">
        <v>1</v>
      </c>
      <c r="Q125" s="61" t="s">
        <v>263</v>
      </c>
      <c r="R125" s="104">
        <v>0</v>
      </c>
      <c r="S125" s="105">
        <v>0</v>
      </c>
      <c r="T125" s="105">
        <v>0</v>
      </c>
      <c r="U125" s="106" t="s">
        <v>264</v>
      </c>
      <c r="V125" s="62" t="s">
        <v>266</v>
      </c>
      <c r="W125" s="62" t="s">
        <v>266</v>
      </c>
      <c r="X125" s="62" t="s">
        <v>266</v>
      </c>
      <c r="Y125" s="62" t="s">
        <v>267</v>
      </c>
      <c r="Z125" s="65" t="s">
        <v>268</v>
      </c>
      <c r="AA125" s="107" t="s">
        <v>268</v>
      </c>
      <c r="AB125" s="108" t="s">
        <v>268</v>
      </c>
      <c r="AC125" s="109" t="s">
        <v>268</v>
      </c>
      <c r="AD125" s="110" t="s">
        <v>279</v>
      </c>
      <c r="AE125" s="64">
        <v>0</v>
      </c>
      <c r="AF125" s="111" t="s">
        <v>662</v>
      </c>
      <c r="AG125" s="100" t="s">
        <v>270</v>
      </c>
      <c r="AH125" s="112" t="s">
        <v>217</v>
      </c>
      <c r="AI125" t="s">
        <v>276</v>
      </c>
    </row>
    <row r="126" spans="2:35" ht="371.25" x14ac:dyDescent="0.25">
      <c r="B126" s="99" t="s">
        <v>162</v>
      </c>
      <c r="C126" s="100" t="s">
        <v>163</v>
      </c>
      <c r="D126" s="100" t="s">
        <v>663</v>
      </c>
      <c r="E126" s="100" t="s">
        <v>664</v>
      </c>
      <c r="F126" s="123" t="s">
        <v>32</v>
      </c>
      <c r="G126" s="123">
        <v>1</v>
      </c>
      <c r="H126" s="101">
        <v>1</v>
      </c>
      <c r="I126" s="66">
        <v>0.5</v>
      </c>
      <c r="J126" s="43">
        <v>0</v>
      </c>
      <c r="K126" s="66">
        <v>0.5</v>
      </c>
      <c r="L126" s="43">
        <v>0</v>
      </c>
      <c r="M126" s="130"/>
      <c r="N126" s="131"/>
      <c r="O126" s="131">
        <v>1</v>
      </c>
      <c r="P126" s="74"/>
      <c r="Q126" s="61" t="s">
        <v>263</v>
      </c>
      <c r="R126" s="104">
        <v>0</v>
      </c>
      <c r="S126" s="105">
        <v>0</v>
      </c>
      <c r="T126" s="105" t="s">
        <v>264</v>
      </c>
      <c r="U126" s="106">
        <v>0</v>
      </c>
      <c r="V126" s="62" t="s">
        <v>265</v>
      </c>
      <c r="W126" s="62" t="s">
        <v>266</v>
      </c>
      <c r="X126" s="62" t="s">
        <v>274</v>
      </c>
      <c r="Y126" s="62" t="s">
        <v>266</v>
      </c>
      <c r="Z126" s="65">
        <v>0</v>
      </c>
      <c r="AA126" s="107"/>
      <c r="AB126" s="128"/>
      <c r="AC126" s="109">
        <v>1</v>
      </c>
      <c r="AD126" s="110" t="s">
        <v>268</v>
      </c>
      <c r="AE126" s="64">
        <v>1</v>
      </c>
      <c r="AF126" s="111" t="s">
        <v>665</v>
      </c>
      <c r="AG126" s="100" t="s">
        <v>270</v>
      </c>
      <c r="AH126" s="112" t="s">
        <v>217</v>
      </c>
      <c r="AI126" t="s">
        <v>276</v>
      </c>
    </row>
    <row r="127" spans="2:35" ht="360" x14ac:dyDescent="0.25">
      <c r="B127" s="99" t="s">
        <v>162</v>
      </c>
      <c r="C127" s="100" t="s">
        <v>163</v>
      </c>
      <c r="D127" s="100" t="s">
        <v>666</v>
      </c>
      <c r="E127" s="100" t="s">
        <v>667</v>
      </c>
      <c r="F127" s="123" t="s">
        <v>32</v>
      </c>
      <c r="G127" s="123">
        <v>1</v>
      </c>
      <c r="H127" s="101">
        <v>1</v>
      </c>
      <c r="I127" s="66">
        <v>0.5</v>
      </c>
      <c r="J127" s="43">
        <v>0</v>
      </c>
      <c r="K127" s="66">
        <v>0.5</v>
      </c>
      <c r="L127" s="43">
        <v>0</v>
      </c>
      <c r="M127" s="130"/>
      <c r="N127" s="131"/>
      <c r="O127" s="131">
        <v>1</v>
      </c>
      <c r="P127" s="74"/>
      <c r="Q127" s="61" t="s">
        <v>263</v>
      </c>
      <c r="R127" s="104">
        <v>0</v>
      </c>
      <c r="S127" s="105">
        <v>0</v>
      </c>
      <c r="T127" s="105" t="s">
        <v>264</v>
      </c>
      <c r="U127" s="106">
        <v>0</v>
      </c>
      <c r="V127" s="62" t="s">
        <v>265</v>
      </c>
      <c r="W127" s="62" t="s">
        <v>266</v>
      </c>
      <c r="X127" s="62" t="s">
        <v>274</v>
      </c>
      <c r="Y127" s="62" t="s">
        <v>266</v>
      </c>
      <c r="Z127" s="65">
        <v>0</v>
      </c>
      <c r="AA127" s="107"/>
      <c r="AB127" s="128"/>
      <c r="AC127" s="109">
        <v>1</v>
      </c>
      <c r="AD127" s="110" t="s">
        <v>268</v>
      </c>
      <c r="AE127" s="64">
        <v>1</v>
      </c>
      <c r="AF127" s="111" t="s">
        <v>668</v>
      </c>
      <c r="AG127" s="100" t="s">
        <v>270</v>
      </c>
      <c r="AH127" s="112" t="s">
        <v>217</v>
      </c>
      <c r="AI127" t="s">
        <v>276</v>
      </c>
    </row>
    <row r="128" spans="2:35" ht="242.25" x14ac:dyDescent="0.25">
      <c r="B128" s="99" t="s">
        <v>184</v>
      </c>
      <c r="C128" s="123" t="s">
        <v>185</v>
      </c>
      <c r="D128" s="100" t="s">
        <v>669</v>
      </c>
      <c r="E128" s="100" t="s">
        <v>670</v>
      </c>
      <c r="F128" s="123" t="s">
        <v>32</v>
      </c>
      <c r="G128" s="124">
        <v>1</v>
      </c>
      <c r="H128" s="101">
        <v>1</v>
      </c>
      <c r="I128" s="43">
        <v>1</v>
      </c>
      <c r="J128" s="43">
        <v>0</v>
      </c>
      <c r="K128" s="43">
        <v>0</v>
      </c>
      <c r="L128" s="43">
        <v>0</v>
      </c>
      <c r="M128" s="130"/>
      <c r="N128" s="131">
        <v>1</v>
      </c>
      <c r="O128" s="131"/>
      <c r="P128" s="74"/>
      <c r="Q128" s="61" t="s">
        <v>263</v>
      </c>
      <c r="R128" s="104">
        <v>0</v>
      </c>
      <c r="S128" s="105" t="s">
        <v>264</v>
      </c>
      <c r="T128" s="105">
        <v>0</v>
      </c>
      <c r="U128" s="106">
        <v>0</v>
      </c>
      <c r="V128" s="62" t="s">
        <v>265</v>
      </c>
      <c r="W128" s="62" t="s">
        <v>267</v>
      </c>
      <c r="X128" s="62" t="s">
        <v>266</v>
      </c>
      <c r="Y128" s="62" t="s">
        <v>266</v>
      </c>
      <c r="Z128" s="65">
        <v>1</v>
      </c>
      <c r="AA128" s="107">
        <v>1</v>
      </c>
      <c r="AB128" s="108">
        <v>1</v>
      </c>
      <c r="AC128" s="109" t="s">
        <v>268</v>
      </c>
      <c r="AD128" s="110" t="s">
        <v>268</v>
      </c>
      <c r="AE128" s="64">
        <v>1</v>
      </c>
      <c r="AF128" s="111" t="s">
        <v>671</v>
      </c>
      <c r="AG128" s="100" t="s">
        <v>270</v>
      </c>
      <c r="AH128" s="112" t="s">
        <v>222</v>
      </c>
      <c r="AI128" t="s">
        <v>672</v>
      </c>
    </row>
    <row r="129" spans="2:35" ht="299.25" x14ac:dyDescent="0.25">
      <c r="B129" s="99" t="s">
        <v>184</v>
      </c>
      <c r="C129" s="123" t="s">
        <v>185</v>
      </c>
      <c r="D129" s="100" t="s">
        <v>673</v>
      </c>
      <c r="E129" s="100" t="s">
        <v>674</v>
      </c>
      <c r="F129" s="123" t="s">
        <v>32</v>
      </c>
      <c r="G129" s="124">
        <v>2</v>
      </c>
      <c r="H129" s="101">
        <v>1</v>
      </c>
      <c r="I129" s="43">
        <v>0</v>
      </c>
      <c r="J129" s="43">
        <v>1</v>
      </c>
      <c r="K129" s="43">
        <v>0</v>
      </c>
      <c r="L129" s="43">
        <v>0</v>
      </c>
      <c r="M129" s="130"/>
      <c r="N129" s="131">
        <v>0.8</v>
      </c>
      <c r="O129" s="131">
        <v>0.2</v>
      </c>
      <c r="P129" s="74"/>
      <c r="Q129" s="61" t="s">
        <v>263</v>
      </c>
      <c r="R129" s="104">
        <v>0</v>
      </c>
      <c r="S129" s="105" t="s">
        <v>264</v>
      </c>
      <c r="T129" s="105" t="s">
        <v>264</v>
      </c>
      <c r="U129" s="106">
        <v>0</v>
      </c>
      <c r="V129" s="62" t="s">
        <v>266</v>
      </c>
      <c r="W129" s="62" t="s">
        <v>274</v>
      </c>
      <c r="X129" s="62" t="s">
        <v>267</v>
      </c>
      <c r="Y129" s="62" t="s">
        <v>266</v>
      </c>
      <c r="Z129" s="65">
        <v>1</v>
      </c>
      <c r="AA129" s="107" t="s">
        <v>268</v>
      </c>
      <c r="AB129" s="108">
        <v>1</v>
      </c>
      <c r="AC129" s="109">
        <v>1</v>
      </c>
      <c r="AD129" s="110" t="s">
        <v>268</v>
      </c>
      <c r="AE129" s="64">
        <v>1</v>
      </c>
      <c r="AF129" s="111" t="s">
        <v>675</v>
      </c>
      <c r="AG129" s="100" t="s">
        <v>270</v>
      </c>
      <c r="AH129" s="112" t="s">
        <v>222</v>
      </c>
      <c r="AI129" t="s">
        <v>672</v>
      </c>
    </row>
    <row r="130" spans="2:35" ht="409.5" x14ac:dyDescent="0.25">
      <c r="B130" s="99" t="s">
        <v>184</v>
      </c>
      <c r="C130" s="123" t="s">
        <v>185</v>
      </c>
      <c r="D130" s="100" t="s">
        <v>676</v>
      </c>
      <c r="E130" s="100" t="s">
        <v>677</v>
      </c>
      <c r="F130" s="123" t="s">
        <v>32</v>
      </c>
      <c r="G130" s="124">
        <v>1</v>
      </c>
      <c r="H130" s="101">
        <v>1</v>
      </c>
      <c r="I130" s="43">
        <v>0</v>
      </c>
      <c r="J130" s="43">
        <v>0</v>
      </c>
      <c r="K130" s="43">
        <v>1</v>
      </c>
      <c r="L130" s="43">
        <v>0</v>
      </c>
      <c r="M130" s="130"/>
      <c r="N130" s="131"/>
      <c r="O130" s="131">
        <v>1</v>
      </c>
      <c r="P130" s="74"/>
      <c r="Q130" s="61" t="s">
        <v>263</v>
      </c>
      <c r="R130" s="104">
        <v>0</v>
      </c>
      <c r="S130" s="105">
        <v>0</v>
      </c>
      <c r="T130" s="105" t="s">
        <v>264</v>
      </c>
      <c r="U130" s="106">
        <v>0</v>
      </c>
      <c r="V130" s="62" t="s">
        <v>266</v>
      </c>
      <c r="W130" s="62" t="s">
        <v>266</v>
      </c>
      <c r="X130" s="62" t="s">
        <v>274</v>
      </c>
      <c r="Y130" s="62" t="s">
        <v>266</v>
      </c>
      <c r="Z130" s="65" t="s">
        <v>268</v>
      </c>
      <c r="AA130" s="107" t="s">
        <v>268</v>
      </c>
      <c r="AB130" s="108" t="s">
        <v>268</v>
      </c>
      <c r="AC130" s="109">
        <v>1</v>
      </c>
      <c r="AD130" s="110" t="s">
        <v>268</v>
      </c>
      <c r="AE130" s="64">
        <v>1</v>
      </c>
      <c r="AF130" s="111" t="s">
        <v>678</v>
      </c>
      <c r="AG130" s="100" t="s">
        <v>270</v>
      </c>
      <c r="AH130" s="112" t="s">
        <v>222</v>
      </c>
      <c r="AI130" t="s">
        <v>672</v>
      </c>
    </row>
    <row r="131" spans="2:35" ht="191.25" x14ac:dyDescent="0.25">
      <c r="B131" s="99" t="s">
        <v>184</v>
      </c>
      <c r="C131" s="123" t="s">
        <v>185</v>
      </c>
      <c r="D131" s="100" t="s">
        <v>679</v>
      </c>
      <c r="E131" s="100" t="s">
        <v>680</v>
      </c>
      <c r="F131" s="123" t="s">
        <v>72</v>
      </c>
      <c r="G131" s="124">
        <v>4</v>
      </c>
      <c r="H131" s="101">
        <v>1</v>
      </c>
      <c r="I131" s="43">
        <v>1</v>
      </c>
      <c r="J131" s="43">
        <v>1</v>
      </c>
      <c r="K131" s="43">
        <v>1</v>
      </c>
      <c r="L131" s="43">
        <v>0</v>
      </c>
      <c r="M131" s="130">
        <v>1</v>
      </c>
      <c r="N131" s="131">
        <v>1</v>
      </c>
      <c r="O131" s="131">
        <v>1</v>
      </c>
      <c r="P131" s="74">
        <v>1</v>
      </c>
      <c r="Q131" s="61" t="s">
        <v>263</v>
      </c>
      <c r="R131" s="104" t="s">
        <v>264</v>
      </c>
      <c r="S131" s="105" t="s">
        <v>264</v>
      </c>
      <c r="T131" s="105" t="s">
        <v>264</v>
      </c>
      <c r="U131" s="106" t="s">
        <v>264</v>
      </c>
      <c r="V131" s="62" t="s">
        <v>274</v>
      </c>
      <c r="W131" s="62" t="s">
        <v>274</v>
      </c>
      <c r="X131" s="62" t="s">
        <v>274</v>
      </c>
      <c r="Y131" s="62" t="s">
        <v>267</v>
      </c>
      <c r="Z131" s="65">
        <v>1</v>
      </c>
      <c r="AA131" s="107">
        <v>1</v>
      </c>
      <c r="AB131" s="108">
        <v>1</v>
      </c>
      <c r="AC131" s="109">
        <v>1</v>
      </c>
      <c r="AD131" s="110" t="s">
        <v>279</v>
      </c>
      <c r="AE131" s="64">
        <v>0.75</v>
      </c>
      <c r="AF131" s="111" t="s">
        <v>681</v>
      </c>
      <c r="AG131" s="100" t="s">
        <v>270</v>
      </c>
      <c r="AH131" s="112" t="s">
        <v>222</v>
      </c>
      <c r="AI131" t="s">
        <v>672</v>
      </c>
    </row>
    <row r="132" spans="2:35" ht="409.5" x14ac:dyDescent="0.25">
      <c r="B132" s="99" t="s">
        <v>184</v>
      </c>
      <c r="C132" s="123" t="s">
        <v>185</v>
      </c>
      <c r="D132" s="100" t="s">
        <v>682</v>
      </c>
      <c r="E132" s="100" t="s">
        <v>683</v>
      </c>
      <c r="F132" s="100" t="s">
        <v>32</v>
      </c>
      <c r="G132" s="123">
        <v>1</v>
      </c>
      <c r="H132" s="101">
        <v>1</v>
      </c>
      <c r="I132" s="43">
        <v>0</v>
      </c>
      <c r="J132" s="43">
        <v>1</v>
      </c>
      <c r="K132" s="43">
        <v>0</v>
      </c>
      <c r="L132" s="43">
        <v>0</v>
      </c>
      <c r="M132" s="130"/>
      <c r="N132" s="131"/>
      <c r="O132" s="131">
        <v>1</v>
      </c>
      <c r="P132" s="74"/>
      <c r="Q132" s="61" t="s">
        <v>263</v>
      </c>
      <c r="R132" s="104">
        <v>0</v>
      </c>
      <c r="S132" s="105">
        <v>0</v>
      </c>
      <c r="T132" s="105" t="s">
        <v>264</v>
      </c>
      <c r="U132" s="106">
        <v>0</v>
      </c>
      <c r="V132" s="62" t="s">
        <v>266</v>
      </c>
      <c r="W132" s="62" t="s">
        <v>265</v>
      </c>
      <c r="X132" s="62" t="s">
        <v>267</v>
      </c>
      <c r="Y132" s="62" t="s">
        <v>266</v>
      </c>
      <c r="Z132" s="65">
        <v>1</v>
      </c>
      <c r="AA132" s="107" t="s">
        <v>268</v>
      </c>
      <c r="AB132" s="108">
        <v>1</v>
      </c>
      <c r="AC132" s="109">
        <v>1</v>
      </c>
      <c r="AD132" s="110" t="s">
        <v>268</v>
      </c>
      <c r="AE132" s="64">
        <v>1</v>
      </c>
      <c r="AF132" s="111" t="s">
        <v>684</v>
      </c>
      <c r="AG132" s="100" t="s">
        <v>270</v>
      </c>
      <c r="AH132" s="112" t="s">
        <v>215</v>
      </c>
      <c r="AI132" t="s">
        <v>540</v>
      </c>
    </row>
    <row r="133" spans="2:35" ht="326.25" x14ac:dyDescent="0.25">
      <c r="B133" s="99" t="s">
        <v>184</v>
      </c>
      <c r="C133" s="123" t="s">
        <v>185</v>
      </c>
      <c r="D133" s="100" t="s">
        <v>685</v>
      </c>
      <c r="E133" s="100" t="s">
        <v>686</v>
      </c>
      <c r="F133" s="100" t="s">
        <v>32</v>
      </c>
      <c r="G133" s="123">
        <v>1</v>
      </c>
      <c r="H133" s="101">
        <v>1</v>
      </c>
      <c r="I133" s="43">
        <v>0</v>
      </c>
      <c r="J133" s="43">
        <v>1</v>
      </c>
      <c r="K133" s="43">
        <v>1</v>
      </c>
      <c r="L133" s="43">
        <v>0</v>
      </c>
      <c r="M133" s="130"/>
      <c r="N133" s="131">
        <v>1</v>
      </c>
      <c r="O133" s="131"/>
      <c r="P133" s="74"/>
      <c r="Q133" s="61" t="s">
        <v>263</v>
      </c>
      <c r="R133" s="104">
        <v>0</v>
      </c>
      <c r="S133" s="105" t="s">
        <v>264</v>
      </c>
      <c r="T133" s="105">
        <v>0</v>
      </c>
      <c r="U133" s="106">
        <v>0</v>
      </c>
      <c r="V133" s="62" t="s">
        <v>266</v>
      </c>
      <c r="W133" s="62" t="s">
        <v>274</v>
      </c>
      <c r="X133" s="62" t="s">
        <v>265</v>
      </c>
      <c r="Y133" s="62" t="s">
        <v>266</v>
      </c>
      <c r="Z133" s="65">
        <v>1</v>
      </c>
      <c r="AA133" s="107" t="s">
        <v>268</v>
      </c>
      <c r="AB133" s="108">
        <v>1</v>
      </c>
      <c r="AC133" s="109">
        <v>1</v>
      </c>
      <c r="AD133" s="110" t="s">
        <v>268</v>
      </c>
      <c r="AE133" s="64" t="s">
        <v>299</v>
      </c>
      <c r="AF133" s="111" t="s">
        <v>687</v>
      </c>
      <c r="AG133" s="100" t="s">
        <v>270</v>
      </c>
      <c r="AH133" s="112" t="s">
        <v>215</v>
      </c>
      <c r="AI133" t="s">
        <v>540</v>
      </c>
    </row>
    <row r="134" spans="2:35" ht="409.5" x14ac:dyDescent="0.25">
      <c r="B134" s="99" t="s">
        <v>184</v>
      </c>
      <c r="C134" s="123" t="s">
        <v>185</v>
      </c>
      <c r="D134" s="100" t="s">
        <v>688</v>
      </c>
      <c r="E134" s="100" t="s">
        <v>689</v>
      </c>
      <c r="F134" s="100" t="s">
        <v>32</v>
      </c>
      <c r="G134" s="123">
        <v>2</v>
      </c>
      <c r="H134" s="101">
        <v>2</v>
      </c>
      <c r="I134" s="43">
        <v>1</v>
      </c>
      <c r="J134" s="43">
        <v>0</v>
      </c>
      <c r="K134" s="43">
        <v>1</v>
      </c>
      <c r="L134" s="43">
        <v>0</v>
      </c>
      <c r="M134" s="130">
        <v>1</v>
      </c>
      <c r="N134" s="131"/>
      <c r="O134" s="131">
        <v>1</v>
      </c>
      <c r="P134" s="74"/>
      <c r="Q134" s="61" t="s">
        <v>263</v>
      </c>
      <c r="R134" s="104" t="s">
        <v>264</v>
      </c>
      <c r="S134" s="105">
        <v>0</v>
      </c>
      <c r="T134" s="105" t="s">
        <v>264</v>
      </c>
      <c r="U134" s="106">
        <v>0</v>
      </c>
      <c r="V134" s="62" t="s">
        <v>274</v>
      </c>
      <c r="W134" s="62" t="s">
        <v>266</v>
      </c>
      <c r="X134" s="62" t="s">
        <v>274</v>
      </c>
      <c r="Y134" s="62" t="s">
        <v>266</v>
      </c>
      <c r="Z134" s="65" t="s">
        <v>268</v>
      </c>
      <c r="AA134" s="107">
        <v>1</v>
      </c>
      <c r="AB134" s="108" t="s">
        <v>268</v>
      </c>
      <c r="AC134" s="109">
        <v>1</v>
      </c>
      <c r="AD134" s="110" t="s">
        <v>268</v>
      </c>
      <c r="AE134" s="64">
        <v>1</v>
      </c>
      <c r="AF134" s="111" t="s">
        <v>690</v>
      </c>
      <c r="AG134" s="100" t="s">
        <v>270</v>
      </c>
      <c r="AH134" s="112" t="s">
        <v>215</v>
      </c>
      <c r="AI134" t="s">
        <v>540</v>
      </c>
    </row>
    <row r="135" spans="2:35" ht="409.5" x14ac:dyDescent="0.25">
      <c r="B135" s="99" t="s">
        <v>184</v>
      </c>
      <c r="C135" s="123" t="s">
        <v>185</v>
      </c>
      <c r="D135" s="100" t="s">
        <v>691</v>
      </c>
      <c r="E135" s="100" t="s">
        <v>692</v>
      </c>
      <c r="F135" s="100" t="s">
        <v>32</v>
      </c>
      <c r="G135" s="123">
        <v>2</v>
      </c>
      <c r="H135" s="101">
        <v>2</v>
      </c>
      <c r="I135" s="43">
        <v>8</v>
      </c>
      <c r="J135" s="43">
        <v>0</v>
      </c>
      <c r="K135" s="43">
        <v>4</v>
      </c>
      <c r="L135" s="43">
        <v>0</v>
      </c>
      <c r="M135" s="130">
        <v>1</v>
      </c>
      <c r="N135" s="131"/>
      <c r="O135" s="131">
        <v>1</v>
      </c>
      <c r="P135" s="74"/>
      <c r="Q135" s="61" t="s">
        <v>263</v>
      </c>
      <c r="R135" s="104" t="s">
        <v>264</v>
      </c>
      <c r="S135" s="105">
        <v>0</v>
      </c>
      <c r="T135" s="105" t="s">
        <v>264</v>
      </c>
      <c r="U135" s="106">
        <v>0</v>
      </c>
      <c r="V135" s="62" t="s">
        <v>274</v>
      </c>
      <c r="W135" s="62" t="s">
        <v>266</v>
      </c>
      <c r="X135" s="62" t="s">
        <v>274</v>
      </c>
      <c r="Y135" s="62" t="s">
        <v>266</v>
      </c>
      <c r="Z135" s="65" t="s">
        <v>268</v>
      </c>
      <c r="AA135" s="107" t="s">
        <v>299</v>
      </c>
      <c r="AB135" s="108" t="s">
        <v>268</v>
      </c>
      <c r="AC135" s="109" t="s">
        <v>299</v>
      </c>
      <c r="AD135" s="110" t="s">
        <v>268</v>
      </c>
      <c r="AE135" s="64" t="s">
        <v>299</v>
      </c>
      <c r="AF135" s="111" t="s">
        <v>693</v>
      </c>
      <c r="AG135" s="100" t="s">
        <v>270</v>
      </c>
      <c r="AH135" s="112" t="s">
        <v>215</v>
      </c>
      <c r="AI135" t="s">
        <v>540</v>
      </c>
    </row>
    <row r="136" spans="2:35" ht="409.5" x14ac:dyDescent="0.25">
      <c r="B136" s="99" t="s">
        <v>184</v>
      </c>
      <c r="C136" s="123" t="s">
        <v>185</v>
      </c>
      <c r="D136" s="100" t="s">
        <v>694</v>
      </c>
      <c r="E136" s="100" t="s">
        <v>695</v>
      </c>
      <c r="F136" s="100" t="s">
        <v>32</v>
      </c>
      <c r="G136" s="123">
        <v>3</v>
      </c>
      <c r="H136" s="101">
        <v>3</v>
      </c>
      <c r="I136" s="43">
        <v>1</v>
      </c>
      <c r="J136" s="43">
        <v>0</v>
      </c>
      <c r="K136" s="43">
        <v>1</v>
      </c>
      <c r="L136" s="43">
        <v>0</v>
      </c>
      <c r="M136" s="130">
        <v>1</v>
      </c>
      <c r="N136" s="131"/>
      <c r="O136" s="131">
        <v>1</v>
      </c>
      <c r="P136" s="74">
        <v>1</v>
      </c>
      <c r="Q136" s="61" t="s">
        <v>263</v>
      </c>
      <c r="R136" s="104" t="s">
        <v>264</v>
      </c>
      <c r="S136" s="105">
        <v>0</v>
      </c>
      <c r="T136" s="105" t="s">
        <v>264</v>
      </c>
      <c r="U136" s="106" t="s">
        <v>264</v>
      </c>
      <c r="V136" s="62" t="s">
        <v>274</v>
      </c>
      <c r="W136" s="62" t="s">
        <v>266</v>
      </c>
      <c r="X136" s="62" t="s">
        <v>274</v>
      </c>
      <c r="Y136" s="62" t="s">
        <v>267</v>
      </c>
      <c r="Z136" s="65" t="s">
        <v>268</v>
      </c>
      <c r="AA136" s="107">
        <v>1</v>
      </c>
      <c r="AB136" s="108" t="s">
        <v>268</v>
      </c>
      <c r="AC136" s="109">
        <v>1</v>
      </c>
      <c r="AD136" s="110" t="s">
        <v>279</v>
      </c>
      <c r="AE136" s="64">
        <v>0.66666666666666663</v>
      </c>
      <c r="AF136" s="111" t="s">
        <v>696</v>
      </c>
      <c r="AG136" s="100" t="s">
        <v>270</v>
      </c>
      <c r="AH136" s="112" t="s">
        <v>215</v>
      </c>
      <c r="AI136" t="s">
        <v>540</v>
      </c>
    </row>
    <row r="137" spans="2:35" ht="409.5" x14ac:dyDescent="0.25">
      <c r="B137" s="99" t="s">
        <v>184</v>
      </c>
      <c r="C137" s="123" t="s">
        <v>185</v>
      </c>
      <c r="D137" s="100" t="s">
        <v>697</v>
      </c>
      <c r="E137" s="100" t="s">
        <v>698</v>
      </c>
      <c r="F137" s="100" t="s">
        <v>32</v>
      </c>
      <c r="G137" s="123">
        <v>2</v>
      </c>
      <c r="H137" s="101">
        <v>2</v>
      </c>
      <c r="I137" s="43">
        <v>0</v>
      </c>
      <c r="J137" s="43">
        <v>1</v>
      </c>
      <c r="K137" s="43">
        <v>1</v>
      </c>
      <c r="L137" s="43">
        <v>0</v>
      </c>
      <c r="M137" s="130"/>
      <c r="N137" s="131">
        <v>1</v>
      </c>
      <c r="O137" s="131"/>
      <c r="P137" s="74">
        <v>1</v>
      </c>
      <c r="Q137" s="61" t="s">
        <v>263</v>
      </c>
      <c r="R137" s="104">
        <v>0</v>
      </c>
      <c r="S137" s="105" t="s">
        <v>264</v>
      </c>
      <c r="T137" s="105">
        <v>0</v>
      </c>
      <c r="U137" s="106" t="s">
        <v>264</v>
      </c>
      <c r="V137" s="62" t="s">
        <v>266</v>
      </c>
      <c r="W137" s="62" t="s">
        <v>274</v>
      </c>
      <c r="X137" s="62" t="s">
        <v>265</v>
      </c>
      <c r="Y137" s="62" t="s">
        <v>267</v>
      </c>
      <c r="Z137" s="65">
        <v>1</v>
      </c>
      <c r="AA137" s="107" t="s">
        <v>268</v>
      </c>
      <c r="AB137" s="108">
        <v>1</v>
      </c>
      <c r="AC137" s="109">
        <v>1</v>
      </c>
      <c r="AD137" s="110" t="s">
        <v>279</v>
      </c>
      <c r="AE137" s="64">
        <v>1</v>
      </c>
      <c r="AF137" s="111" t="s">
        <v>699</v>
      </c>
      <c r="AG137" s="100" t="s">
        <v>270</v>
      </c>
      <c r="AH137" s="112" t="s">
        <v>215</v>
      </c>
      <c r="AI137" t="s">
        <v>540</v>
      </c>
    </row>
    <row r="138" spans="2:35" ht="409.6" thickBot="1" x14ac:dyDescent="0.3">
      <c r="B138" s="76" t="s">
        <v>184</v>
      </c>
      <c r="C138" s="77" t="s">
        <v>185</v>
      </c>
      <c r="D138" s="78" t="s">
        <v>700</v>
      </c>
      <c r="E138" s="78" t="s">
        <v>701</v>
      </c>
      <c r="F138" s="78" t="s">
        <v>32</v>
      </c>
      <c r="G138" s="77">
        <v>2</v>
      </c>
      <c r="H138" s="79">
        <v>2</v>
      </c>
      <c r="I138" s="80">
        <v>1</v>
      </c>
      <c r="J138" s="81">
        <v>0</v>
      </c>
      <c r="K138" s="81">
        <v>1</v>
      </c>
      <c r="L138" s="82">
        <v>0</v>
      </c>
      <c r="M138" s="83">
        <v>1</v>
      </c>
      <c r="N138" s="84"/>
      <c r="O138" s="84">
        <v>1</v>
      </c>
      <c r="P138" s="85"/>
      <c r="Q138" s="86" t="s">
        <v>263</v>
      </c>
      <c r="R138" s="87" t="s">
        <v>264</v>
      </c>
      <c r="S138" s="88">
        <v>0</v>
      </c>
      <c r="T138" s="88" t="s">
        <v>264</v>
      </c>
      <c r="U138" s="89">
        <v>0</v>
      </c>
      <c r="V138" s="90" t="s">
        <v>274</v>
      </c>
      <c r="W138" s="90" t="s">
        <v>266</v>
      </c>
      <c r="X138" s="90" t="s">
        <v>274</v>
      </c>
      <c r="Y138" s="90" t="s">
        <v>266</v>
      </c>
      <c r="Z138" s="91" t="s">
        <v>268</v>
      </c>
      <c r="AA138" s="92">
        <v>1</v>
      </c>
      <c r="AB138" s="93" t="s">
        <v>268</v>
      </c>
      <c r="AC138" s="94">
        <v>1</v>
      </c>
      <c r="AD138" s="95" t="s">
        <v>268</v>
      </c>
      <c r="AE138" s="96">
        <v>1</v>
      </c>
      <c r="AF138" s="97" t="s">
        <v>702</v>
      </c>
      <c r="AG138" s="78" t="s">
        <v>270</v>
      </c>
      <c r="AH138" s="98" t="s">
        <v>215</v>
      </c>
      <c r="AI138" t="s">
        <v>540</v>
      </c>
    </row>
  </sheetData>
  <conditionalFormatting sqref="Q3:Q138">
    <cfRule type="cellIs" dxfId="5" priority="8" operator="equal">
      <formula>"SI"</formula>
    </cfRule>
  </conditionalFormatting>
  <conditionalFormatting sqref="V3:Z138">
    <cfRule type="cellIs" dxfId="4" priority="1" operator="equal">
      <formula>"4"</formula>
    </cfRule>
    <cfRule type="cellIs" dxfId="3" priority="2" operator="equal">
      <formula>"3"</formula>
    </cfRule>
    <cfRule type="cellIs" dxfId="2" priority="3" operator="equal">
      <formula>"2"</formula>
    </cfRule>
    <cfRule type="cellIs" dxfId="1" priority="4" operator="equal">
      <formula>"1"</formula>
    </cfRule>
  </conditionalFormatting>
  <conditionalFormatting sqref="AE2:AE138">
    <cfRule type="colorScale" priority="6">
      <colorScale>
        <cfvo type="min"/>
        <cfvo type="max"/>
        <color rgb="FFFFEF9C"/>
        <color rgb="FF63BE7B"/>
      </colorScale>
    </cfRule>
  </conditionalFormatting>
  <conditionalFormatting sqref="AE3:AE138">
    <cfRule type="colorScale" priority="5">
      <colorScale>
        <cfvo type="min"/>
        <cfvo type="max"/>
        <color rgb="FFFCFCFF"/>
        <color rgb="FF63BE7B"/>
      </colorScale>
    </cfRule>
    <cfRule type="cellIs" dxfId="0" priority="7" operator="equal">
      <formula>"ESPECÍFICAR TIPO DE META"</formula>
    </cfRule>
  </conditionalFormatting>
  <dataValidations count="1">
    <dataValidation type="list" allowBlank="1" showInputMessage="1" showErrorMessage="1" sqref="F3:F138" xr:uid="{00000000-0002-0000-0400-000000000000}">
      <formula1>$BB$5:$BB$6</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442"/>
  <sheetViews>
    <sheetView topLeftCell="A2" workbookViewId="0">
      <selection activeCell="F11" sqref="F11"/>
    </sheetView>
  </sheetViews>
  <sheetFormatPr baseColWidth="10" defaultColWidth="11.42578125" defaultRowHeight="15" x14ac:dyDescent="0.25"/>
  <cols>
    <col min="2" max="3" width="11.28515625" customWidth="1"/>
  </cols>
  <sheetData>
    <row r="2" spans="2:6" x14ac:dyDescent="0.25">
      <c r="B2" s="1" t="s">
        <v>703</v>
      </c>
      <c r="C2" s="1" t="s">
        <v>704</v>
      </c>
      <c r="F2" s="1">
        <v>0</v>
      </c>
    </row>
    <row r="3" spans="2:6" x14ac:dyDescent="0.25">
      <c r="B3" s="1" t="str">
        <f>F6</f>
        <v>0%</v>
      </c>
      <c r="C3" s="1">
        <v>9.9999999999999998E-17</v>
      </c>
      <c r="E3" t="e">
        <f>INDEX(Hoja1!$C$3:$C$230,MATCH(F2,Hoja1!$B$3:$B$230,0))</f>
        <v>#N/A</v>
      </c>
    </row>
    <row r="4" spans="2:6" x14ac:dyDescent="0.25">
      <c r="B4" s="1">
        <v>0.01</v>
      </c>
      <c r="C4" s="1">
        <v>0.01</v>
      </c>
    </row>
    <row r="5" spans="2:6" x14ac:dyDescent="0.25">
      <c r="B5" s="1">
        <v>0.02</v>
      </c>
      <c r="C5" s="1">
        <v>0.02</v>
      </c>
    </row>
    <row r="6" spans="2:6" x14ac:dyDescent="0.25">
      <c r="B6" s="1">
        <v>0.03</v>
      </c>
      <c r="C6" s="1">
        <v>0.03</v>
      </c>
      <c r="F6" t="str">
        <f>+"0%"</f>
        <v>0%</v>
      </c>
    </row>
    <row r="7" spans="2:6" x14ac:dyDescent="0.25">
      <c r="B7" s="1">
        <v>0.04</v>
      </c>
      <c r="C7" s="1">
        <v>0.04</v>
      </c>
    </row>
    <row r="8" spans="2:6" x14ac:dyDescent="0.25">
      <c r="B8" s="1">
        <v>0.05</v>
      </c>
      <c r="C8" s="1">
        <v>0.05</v>
      </c>
    </row>
    <row r="9" spans="2:6" x14ac:dyDescent="0.25">
      <c r="B9" s="1">
        <v>0.06</v>
      </c>
      <c r="C9" s="1">
        <v>0.06</v>
      </c>
    </row>
    <row r="10" spans="2:6" x14ac:dyDescent="0.25">
      <c r="B10" s="1">
        <v>7.0000000000000007E-2</v>
      </c>
      <c r="C10" s="1">
        <v>7.0000000000000007E-2</v>
      </c>
    </row>
    <row r="11" spans="2:6" x14ac:dyDescent="0.25">
      <c r="B11" s="1">
        <v>0.08</v>
      </c>
      <c r="C11" s="1">
        <v>0.08</v>
      </c>
    </row>
    <row r="12" spans="2:6" x14ac:dyDescent="0.25">
      <c r="B12" s="1">
        <v>0.09</v>
      </c>
      <c r="C12" s="1">
        <v>0.09</v>
      </c>
    </row>
    <row r="13" spans="2:6" x14ac:dyDescent="0.25">
      <c r="B13" s="1">
        <v>0.1</v>
      </c>
      <c r="C13" s="1">
        <v>0.1</v>
      </c>
    </row>
    <row r="14" spans="2:6" x14ac:dyDescent="0.25">
      <c r="B14" s="1">
        <v>0.11</v>
      </c>
      <c r="C14" s="1">
        <v>0.11</v>
      </c>
    </row>
    <row r="15" spans="2:6" x14ac:dyDescent="0.25">
      <c r="B15" s="1">
        <v>0.12</v>
      </c>
      <c r="C15" s="1">
        <v>0.12</v>
      </c>
    </row>
    <row r="16" spans="2:6" x14ac:dyDescent="0.25">
      <c r="B16" s="1">
        <v>0.13</v>
      </c>
      <c r="C16" s="1">
        <v>0.13</v>
      </c>
    </row>
    <row r="17" spans="2:3" x14ac:dyDescent="0.25">
      <c r="B17" s="1">
        <v>0.14000000000000001</v>
      </c>
      <c r="C17" s="1">
        <v>0.14000000000000001</v>
      </c>
    </row>
    <row r="18" spans="2:3" x14ac:dyDescent="0.25">
      <c r="B18" s="1">
        <v>0.15</v>
      </c>
      <c r="C18" s="1">
        <v>0.15</v>
      </c>
    </row>
    <row r="19" spans="2:3" x14ac:dyDescent="0.25">
      <c r="B19" s="1">
        <v>0.16</v>
      </c>
      <c r="C19" s="1">
        <v>0.16</v>
      </c>
    </row>
    <row r="20" spans="2:3" x14ac:dyDescent="0.25">
      <c r="B20" s="1">
        <v>0.17</v>
      </c>
      <c r="C20" s="1">
        <v>0.17</v>
      </c>
    </row>
    <row r="21" spans="2:3" x14ac:dyDescent="0.25">
      <c r="B21" s="1">
        <v>0.18</v>
      </c>
      <c r="C21" s="1">
        <v>0.18</v>
      </c>
    </row>
    <row r="22" spans="2:3" x14ac:dyDescent="0.25">
      <c r="B22" s="1">
        <v>0.19</v>
      </c>
      <c r="C22" s="1">
        <v>0.19</v>
      </c>
    </row>
    <row r="23" spans="2:3" x14ac:dyDescent="0.25">
      <c r="B23" s="1">
        <v>0.2</v>
      </c>
      <c r="C23" s="1">
        <v>0.2</v>
      </c>
    </row>
    <row r="24" spans="2:3" x14ac:dyDescent="0.25">
      <c r="B24" s="1">
        <v>0.21</v>
      </c>
      <c r="C24" s="1">
        <v>0.21</v>
      </c>
    </row>
    <row r="25" spans="2:3" x14ac:dyDescent="0.25">
      <c r="B25" s="1">
        <v>0.22</v>
      </c>
      <c r="C25" s="1">
        <v>0.22</v>
      </c>
    </row>
    <row r="26" spans="2:3" x14ac:dyDescent="0.25">
      <c r="B26" s="1">
        <v>0.23</v>
      </c>
      <c r="C26" s="1">
        <v>0.23</v>
      </c>
    </row>
    <row r="27" spans="2:3" x14ac:dyDescent="0.25">
      <c r="B27" s="1">
        <v>0.24</v>
      </c>
      <c r="C27" s="1">
        <v>0.24</v>
      </c>
    </row>
    <row r="28" spans="2:3" x14ac:dyDescent="0.25">
      <c r="B28" s="1">
        <v>0.25</v>
      </c>
      <c r="C28" s="1">
        <v>0.25</v>
      </c>
    </row>
    <row r="29" spans="2:3" x14ac:dyDescent="0.25">
      <c r="B29" s="1">
        <v>0.26</v>
      </c>
      <c r="C29" s="1">
        <v>0.26</v>
      </c>
    </row>
    <row r="30" spans="2:3" x14ac:dyDescent="0.25">
      <c r="B30" s="1">
        <v>0.27</v>
      </c>
      <c r="C30" s="1">
        <v>0.27</v>
      </c>
    </row>
    <row r="31" spans="2:3" x14ac:dyDescent="0.25">
      <c r="B31" s="1">
        <v>0.28000000000000003</v>
      </c>
      <c r="C31" s="1">
        <v>0.28000000000000003</v>
      </c>
    </row>
    <row r="32" spans="2:3" x14ac:dyDescent="0.25">
      <c r="B32" s="1">
        <v>0.28999999999999998</v>
      </c>
      <c r="C32" s="1">
        <v>0.28999999999999998</v>
      </c>
    </row>
    <row r="33" spans="2:3" x14ac:dyDescent="0.25">
      <c r="B33" s="1">
        <v>0.3</v>
      </c>
      <c r="C33" s="1">
        <v>0.3</v>
      </c>
    </row>
    <row r="34" spans="2:3" x14ac:dyDescent="0.25">
      <c r="B34" s="1">
        <v>0.31</v>
      </c>
      <c r="C34" s="1">
        <v>0.31</v>
      </c>
    </row>
    <row r="35" spans="2:3" x14ac:dyDescent="0.25">
      <c r="B35" s="1">
        <v>0.32</v>
      </c>
      <c r="C35" s="1">
        <v>0.32</v>
      </c>
    </row>
    <row r="36" spans="2:3" x14ac:dyDescent="0.25">
      <c r="B36" s="1">
        <v>0.33</v>
      </c>
      <c r="C36" s="1">
        <v>0.33</v>
      </c>
    </row>
    <row r="37" spans="2:3" x14ac:dyDescent="0.25">
      <c r="B37" s="1">
        <v>0.34</v>
      </c>
      <c r="C37" s="1">
        <v>0.34</v>
      </c>
    </row>
    <row r="38" spans="2:3" x14ac:dyDescent="0.25">
      <c r="B38" s="1">
        <v>0.35</v>
      </c>
      <c r="C38" s="1">
        <v>0.35</v>
      </c>
    </row>
    <row r="39" spans="2:3" x14ac:dyDescent="0.25">
      <c r="B39" s="1">
        <v>0.36</v>
      </c>
      <c r="C39" s="1">
        <v>0.36</v>
      </c>
    </row>
    <row r="40" spans="2:3" x14ac:dyDescent="0.25">
      <c r="B40" s="1">
        <v>0.37</v>
      </c>
      <c r="C40" s="1">
        <v>0.37</v>
      </c>
    </row>
    <row r="41" spans="2:3" x14ac:dyDescent="0.25">
      <c r="B41" s="1">
        <v>0.38</v>
      </c>
      <c r="C41" s="1">
        <v>0.38</v>
      </c>
    </row>
    <row r="42" spans="2:3" x14ac:dyDescent="0.25">
      <c r="B42" s="1">
        <v>0.39</v>
      </c>
      <c r="C42" s="1">
        <v>0.39</v>
      </c>
    </row>
    <row r="43" spans="2:3" x14ac:dyDescent="0.25">
      <c r="B43" s="1">
        <v>0.4</v>
      </c>
      <c r="C43" s="1">
        <v>0.4</v>
      </c>
    </row>
    <row r="44" spans="2:3" x14ac:dyDescent="0.25">
      <c r="B44" s="1">
        <v>0.41</v>
      </c>
      <c r="C44" s="1">
        <v>0.41</v>
      </c>
    </row>
    <row r="45" spans="2:3" x14ac:dyDescent="0.25">
      <c r="B45" s="1">
        <v>0.42</v>
      </c>
      <c r="C45" s="1">
        <v>0.42</v>
      </c>
    </row>
    <row r="46" spans="2:3" x14ac:dyDescent="0.25">
      <c r="B46" s="1">
        <v>0.43</v>
      </c>
      <c r="C46" s="1">
        <v>0.43</v>
      </c>
    </row>
    <row r="47" spans="2:3" x14ac:dyDescent="0.25">
      <c r="B47" s="1">
        <v>0.44</v>
      </c>
      <c r="C47" s="1">
        <v>0.44</v>
      </c>
    </row>
    <row r="48" spans="2:3" x14ac:dyDescent="0.25">
      <c r="B48" s="1">
        <v>0.45</v>
      </c>
      <c r="C48" s="1">
        <v>0.45</v>
      </c>
    </row>
    <row r="49" spans="2:3" x14ac:dyDescent="0.25">
      <c r="B49" s="1">
        <v>0.46</v>
      </c>
      <c r="C49" s="1">
        <v>0.46</v>
      </c>
    </row>
    <row r="50" spans="2:3" x14ac:dyDescent="0.25">
      <c r="B50" s="1">
        <v>0.47</v>
      </c>
      <c r="C50" s="1">
        <v>0.47</v>
      </c>
    </row>
    <row r="51" spans="2:3" x14ac:dyDescent="0.25">
      <c r="B51" s="1">
        <v>0.48</v>
      </c>
      <c r="C51" s="1">
        <v>0.48</v>
      </c>
    </row>
    <row r="52" spans="2:3" x14ac:dyDescent="0.25">
      <c r="B52" s="1">
        <v>0.49</v>
      </c>
      <c r="C52" s="1">
        <v>0.49</v>
      </c>
    </row>
    <row r="53" spans="2:3" x14ac:dyDescent="0.25">
      <c r="B53" s="1">
        <v>0.5</v>
      </c>
      <c r="C53" s="1">
        <v>0.5</v>
      </c>
    </row>
    <row r="54" spans="2:3" x14ac:dyDescent="0.25">
      <c r="B54" s="1">
        <v>0.51</v>
      </c>
      <c r="C54" s="1">
        <v>0.51</v>
      </c>
    </row>
    <row r="55" spans="2:3" x14ac:dyDescent="0.25">
      <c r="B55" s="1">
        <v>0.52</v>
      </c>
      <c r="C55" s="1">
        <v>0.52</v>
      </c>
    </row>
    <row r="56" spans="2:3" x14ac:dyDescent="0.25">
      <c r="B56" s="1">
        <v>0.53</v>
      </c>
      <c r="C56" s="1">
        <v>0.53</v>
      </c>
    </row>
    <row r="57" spans="2:3" x14ac:dyDescent="0.25">
      <c r="B57" s="1">
        <v>0.54</v>
      </c>
      <c r="C57" s="1">
        <v>0.54</v>
      </c>
    </row>
    <row r="58" spans="2:3" x14ac:dyDescent="0.25">
      <c r="B58" s="1">
        <v>0.55000000000000004</v>
      </c>
      <c r="C58" s="1">
        <v>0.55000000000000004</v>
      </c>
    </row>
    <row r="59" spans="2:3" x14ac:dyDescent="0.25">
      <c r="B59" s="1">
        <v>0.56000000000000005</v>
      </c>
      <c r="C59" s="1">
        <v>0.56000000000000005</v>
      </c>
    </row>
    <row r="60" spans="2:3" x14ac:dyDescent="0.25">
      <c r="B60" s="1">
        <v>0.56999999999999995</v>
      </c>
      <c r="C60" s="1">
        <v>0.56999999999999995</v>
      </c>
    </row>
    <row r="61" spans="2:3" x14ac:dyDescent="0.25">
      <c r="B61" s="1">
        <v>0.57999999999999996</v>
      </c>
      <c r="C61" s="1">
        <v>0.57999999999999996</v>
      </c>
    </row>
    <row r="62" spans="2:3" x14ac:dyDescent="0.25">
      <c r="B62" s="1">
        <v>0.59</v>
      </c>
      <c r="C62" s="1">
        <v>0.59</v>
      </c>
    </row>
    <row r="63" spans="2:3" x14ac:dyDescent="0.25">
      <c r="B63" s="1">
        <v>0.6</v>
      </c>
      <c r="C63" s="1">
        <v>0.6</v>
      </c>
    </row>
    <row r="64" spans="2:3" x14ac:dyDescent="0.25">
      <c r="B64" s="1">
        <v>0.61</v>
      </c>
      <c r="C64" s="1">
        <v>0.61</v>
      </c>
    </row>
    <row r="65" spans="2:3" x14ac:dyDescent="0.25">
      <c r="B65" s="1">
        <v>0.62</v>
      </c>
      <c r="C65" s="1">
        <v>0.62</v>
      </c>
    </row>
    <row r="66" spans="2:3" x14ac:dyDescent="0.25">
      <c r="B66" s="1">
        <v>0.63</v>
      </c>
      <c r="C66" s="1">
        <v>0.63</v>
      </c>
    </row>
    <row r="67" spans="2:3" x14ac:dyDescent="0.25">
      <c r="B67" s="1">
        <v>0.64</v>
      </c>
      <c r="C67" s="1">
        <v>0.64</v>
      </c>
    </row>
    <row r="68" spans="2:3" x14ac:dyDescent="0.25">
      <c r="B68" s="1">
        <v>0.65</v>
      </c>
      <c r="C68" s="1">
        <v>0.65</v>
      </c>
    </row>
    <row r="69" spans="2:3" x14ac:dyDescent="0.25">
      <c r="B69" s="1">
        <v>0.66</v>
      </c>
      <c r="C69" s="1">
        <v>0.66</v>
      </c>
    </row>
    <row r="70" spans="2:3" x14ac:dyDescent="0.25">
      <c r="B70" s="1">
        <v>0.67</v>
      </c>
      <c r="C70" s="1">
        <v>0.67</v>
      </c>
    </row>
    <row r="71" spans="2:3" x14ac:dyDescent="0.25">
      <c r="B71" s="1">
        <v>0.68</v>
      </c>
      <c r="C71" s="1">
        <v>0.68</v>
      </c>
    </row>
    <row r="72" spans="2:3" x14ac:dyDescent="0.25">
      <c r="B72" s="1">
        <v>0.69</v>
      </c>
      <c r="C72" s="1">
        <v>0.69</v>
      </c>
    </row>
    <row r="73" spans="2:3" x14ac:dyDescent="0.25">
      <c r="B73" s="1">
        <v>0.7</v>
      </c>
      <c r="C73" s="1">
        <v>0.7</v>
      </c>
    </row>
    <row r="74" spans="2:3" x14ac:dyDescent="0.25">
      <c r="B74" s="1">
        <v>0.71</v>
      </c>
      <c r="C74" s="1">
        <v>0.71</v>
      </c>
    </row>
    <row r="75" spans="2:3" x14ac:dyDescent="0.25">
      <c r="B75" s="1">
        <v>0.72</v>
      </c>
      <c r="C75" s="1">
        <v>0.72</v>
      </c>
    </row>
    <row r="76" spans="2:3" x14ac:dyDescent="0.25">
      <c r="B76" s="1">
        <v>0.73</v>
      </c>
      <c r="C76" s="1">
        <v>0.73</v>
      </c>
    </row>
    <row r="77" spans="2:3" x14ac:dyDescent="0.25">
      <c r="B77" s="1">
        <v>0.74</v>
      </c>
      <c r="C77" s="1">
        <v>0.74</v>
      </c>
    </row>
    <row r="78" spans="2:3" x14ac:dyDescent="0.25">
      <c r="B78" s="1">
        <v>0.75</v>
      </c>
      <c r="C78" s="1">
        <v>0.75</v>
      </c>
    </row>
    <row r="79" spans="2:3" x14ac:dyDescent="0.25">
      <c r="B79" s="1">
        <v>0.76</v>
      </c>
      <c r="C79" s="1">
        <v>0.76</v>
      </c>
    </row>
    <row r="80" spans="2:3" x14ac:dyDescent="0.25">
      <c r="B80" s="1">
        <v>0.77</v>
      </c>
      <c r="C80" s="1">
        <v>0.77</v>
      </c>
    </row>
    <row r="81" spans="2:3" x14ac:dyDescent="0.25">
      <c r="B81" s="1">
        <v>0.78</v>
      </c>
      <c r="C81" s="1">
        <v>0.78</v>
      </c>
    </row>
    <row r="82" spans="2:3" x14ac:dyDescent="0.25">
      <c r="B82" s="1">
        <v>0.79</v>
      </c>
      <c r="C82" s="1">
        <v>0.79</v>
      </c>
    </row>
    <row r="83" spans="2:3" x14ac:dyDescent="0.25">
      <c r="B83" s="1">
        <v>0.8</v>
      </c>
      <c r="C83" s="1">
        <v>0.8</v>
      </c>
    </row>
    <row r="84" spans="2:3" x14ac:dyDescent="0.25">
      <c r="B84" s="1">
        <v>0.81</v>
      </c>
      <c r="C84" s="1">
        <v>0.81</v>
      </c>
    </row>
    <row r="85" spans="2:3" x14ac:dyDescent="0.25">
      <c r="B85" s="1">
        <v>0.82</v>
      </c>
      <c r="C85" s="1">
        <v>0.82</v>
      </c>
    </row>
    <row r="86" spans="2:3" x14ac:dyDescent="0.25">
      <c r="B86" s="1">
        <v>0.83</v>
      </c>
      <c r="C86" s="1">
        <v>0.83</v>
      </c>
    </row>
    <row r="87" spans="2:3" x14ac:dyDescent="0.25">
      <c r="B87" s="1">
        <v>0.84</v>
      </c>
      <c r="C87" s="1">
        <v>0.84</v>
      </c>
    </row>
    <row r="88" spans="2:3" x14ac:dyDescent="0.25">
      <c r="B88" s="1">
        <v>0.85</v>
      </c>
      <c r="C88" s="1">
        <v>0.85</v>
      </c>
    </row>
    <row r="89" spans="2:3" x14ac:dyDescent="0.25">
      <c r="B89" s="1">
        <v>0.86</v>
      </c>
      <c r="C89" s="1">
        <v>0.86</v>
      </c>
    </row>
    <row r="90" spans="2:3" x14ac:dyDescent="0.25">
      <c r="B90" s="1">
        <v>0.87</v>
      </c>
      <c r="C90" s="1">
        <v>0.87</v>
      </c>
    </row>
    <row r="91" spans="2:3" x14ac:dyDescent="0.25">
      <c r="B91" s="1">
        <v>0.88</v>
      </c>
      <c r="C91" s="1">
        <v>0.88</v>
      </c>
    </row>
    <row r="92" spans="2:3" x14ac:dyDescent="0.25">
      <c r="B92" s="1">
        <v>0.89</v>
      </c>
      <c r="C92" s="1">
        <v>0.89</v>
      </c>
    </row>
    <row r="93" spans="2:3" x14ac:dyDescent="0.25">
      <c r="B93" s="1">
        <v>0.9</v>
      </c>
      <c r="C93" s="1">
        <v>0.9</v>
      </c>
    </row>
    <row r="94" spans="2:3" x14ac:dyDescent="0.25">
      <c r="B94" s="1">
        <v>0.91</v>
      </c>
      <c r="C94" s="1">
        <v>0.91</v>
      </c>
    </row>
    <row r="95" spans="2:3" x14ac:dyDescent="0.25">
      <c r="B95" s="1">
        <v>0.92</v>
      </c>
      <c r="C95" s="1">
        <v>0.92</v>
      </c>
    </row>
    <row r="96" spans="2:3" x14ac:dyDescent="0.25">
      <c r="B96" s="1">
        <v>0.93</v>
      </c>
      <c r="C96" s="1">
        <v>0.93</v>
      </c>
    </row>
    <row r="97" spans="2:3" x14ac:dyDescent="0.25">
      <c r="B97" s="1">
        <v>0.94</v>
      </c>
      <c r="C97" s="1">
        <v>0.94</v>
      </c>
    </row>
    <row r="98" spans="2:3" x14ac:dyDescent="0.25">
      <c r="B98" s="1">
        <v>0.95</v>
      </c>
      <c r="C98" s="1">
        <v>0.95</v>
      </c>
    </row>
    <row r="99" spans="2:3" x14ac:dyDescent="0.25">
      <c r="B99" s="1">
        <v>0.96</v>
      </c>
      <c r="C99" s="1">
        <v>0.96</v>
      </c>
    </row>
    <row r="100" spans="2:3" x14ac:dyDescent="0.25">
      <c r="B100" s="1">
        <v>0.97</v>
      </c>
      <c r="C100" s="1">
        <v>0.97</v>
      </c>
    </row>
    <row r="101" spans="2:3" x14ac:dyDescent="0.25">
      <c r="B101" s="1">
        <v>0.98</v>
      </c>
      <c r="C101" s="1">
        <v>0.98</v>
      </c>
    </row>
    <row r="102" spans="2:3" x14ac:dyDescent="0.25">
      <c r="B102" s="1">
        <v>0.99</v>
      </c>
      <c r="C102" s="1">
        <v>0.99</v>
      </c>
    </row>
    <row r="103" spans="2:3" x14ac:dyDescent="0.25">
      <c r="B103" s="1">
        <v>1</v>
      </c>
      <c r="C103" s="1">
        <v>1</v>
      </c>
    </row>
    <row r="104" spans="2:3" x14ac:dyDescent="0.25">
      <c r="B104" s="1">
        <v>1.01</v>
      </c>
      <c r="C104" s="1">
        <v>1</v>
      </c>
    </row>
    <row r="105" spans="2:3" x14ac:dyDescent="0.25">
      <c r="B105" s="1">
        <v>1.02</v>
      </c>
      <c r="C105" s="1">
        <v>1</v>
      </c>
    </row>
    <row r="106" spans="2:3" x14ac:dyDescent="0.25">
      <c r="B106" s="1">
        <v>1.03</v>
      </c>
      <c r="C106" s="1">
        <v>1</v>
      </c>
    </row>
    <row r="107" spans="2:3" x14ac:dyDescent="0.25">
      <c r="B107" s="1">
        <v>1.04</v>
      </c>
      <c r="C107" s="1">
        <v>1</v>
      </c>
    </row>
    <row r="108" spans="2:3" x14ac:dyDescent="0.25">
      <c r="B108" s="1">
        <v>1.05</v>
      </c>
      <c r="C108" s="1">
        <v>1</v>
      </c>
    </row>
    <row r="109" spans="2:3" x14ac:dyDescent="0.25">
      <c r="B109" s="1">
        <v>1.06</v>
      </c>
      <c r="C109" s="1">
        <v>1</v>
      </c>
    </row>
    <row r="110" spans="2:3" x14ac:dyDescent="0.25">
      <c r="B110" s="1">
        <v>1.07</v>
      </c>
      <c r="C110" s="1">
        <v>1</v>
      </c>
    </row>
    <row r="111" spans="2:3" x14ac:dyDescent="0.25">
      <c r="B111" s="1">
        <v>1.08</v>
      </c>
      <c r="C111" s="1">
        <v>1</v>
      </c>
    </row>
    <row r="112" spans="2:3" x14ac:dyDescent="0.25">
      <c r="B112" s="1">
        <v>1.0900000000000001</v>
      </c>
      <c r="C112" s="1">
        <v>1</v>
      </c>
    </row>
    <row r="113" spans="2:3" x14ac:dyDescent="0.25">
      <c r="B113" s="1">
        <v>1.1000000000000001</v>
      </c>
      <c r="C113" s="1">
        <v>1</v>
      </c>
    </row>
    <row r="114" spans="2:3" x14ac:dyDescent="0.25">
      <c r="B114" s="1">
        <v>1.1100000000000001</v>
      </c>
      <c r="C114" s="1">
        <v>1</v>
      </c>
    </row>
    <row r="115" spans="2:3" x14ac:dyDescent="0.25">
      <c r="B115" s="1">
        <v>1.1200000000000001</v>
      </c>
      <c r="C115" s="1">
        <v>1</v>
      </c>
    </row>
    <row r="116" spans="2:3" x14ac:dyDescent="0.25">
      <c r="B116" s="1">
        <v>1.1299999999999999</v>
      </c>
      <c r="C116" s="1">
        <v>1</v>
      </c>
    </row>
    <row r="117" spans="2:3" x14ac:dyDescent="0.25">
      <c r="B117" s="1">
        <v>1.1399999999999999</v>
      </c>
      <c r="C117" s="1">
        <v>1</v>
      </c>
    </row>
    <row r="118" spans="2:3" x14ac:dyDescent="0.25">
      <c r="B118" s="1">
        <v>1.1499999999999999</v>
      </c>
      <c r="C118" s="1">
        <v>1</v>
      </c>
    </row>
    <row r="119" spans="2:3" x14ac:dyDescent="0.25">
      <c r="B119" s="1">
        <v>1.1599999999999999</v>
      </c>
      <c r="C119" s="1">
        <v>1</v>
      </c>
    </row>
    <row r="120" spans="2:3" x14ac:dyDescent="0.25">
      <c r="B120" s="1">
        <v>1.17</v>
      </c>
      <c r="C120" s="1">
        <v>1</v>
      </c>
    </row>
    <row r="121" spans="2:3" x14ac:dyDescent="0.25">
      <c r="B121" s="1">
        <v>1.18</v>
      </c>
      <c r="C121" s="1">
        <v>1</v>
      </c>
    </row>
    <row r="122" spans="2:3" x14ac:dyDescent="0.25">
      <c r="B122" s="1">
        <v>1.19</v>
      </c>
      <c r="C122" s="1">
        <v>1</v>
      </c>
    </row>
    <row r="123" spans="2:3" x14ac:dyDescent="0.25">
      <c r="B123" s="1">
        <v>1.2</v>
      </c>
      <c r="C123" s="1">
        <v>1</v>
      </c>
    </row>
    <row r="124" spans="2:3" x14ac:dyDescent="0.25">
      <c r="B124" s="1">
        <v>1.21</v>
      </c>
      <c r="C124" s="1">
        <v>1</v>
      </c>
    </row>
    <row r="125" spans="2:3" x14ac:dyDescent="0.25">
      <c r="B125" s="1">
        <v>1.22</v>
      </c>
      <c r="C125" s="1">
        <v>1</v>
      </c>
    </row>
    <row r="126" spans="2:3" x14ac:dyDescent="0.25">
      <c r="B126" s="1">
        <v>1.23</v>
      </c>
      <c r="C126" s="1">
        <v>1</v>
      </c>
    </row>
    <row r="127" spans="2:3" x14ac:dyDescent="0.25">
      <c r="B127" s="1">
        <v>1.24</v>
      </c>
      <c r="C127" s="1">
        <v>1</v>
      </c>
    </row>
    <row r="128" spans="2:3" x14ac:dyDescent="0.25">
      <c r="B128" s="1">
        <v>1.25</v>
      </c>
      <c r="C128" s="1">
        <v>1</v>
      </c>
    </row>
    <row r="129" spans="2:3" x14ac:dyDescent="0.25">
      <c r="B129" s="1">
        <v>1.26</v>
      </c>
      <c r="C129" s="1">
        <v>1</v>
      </c>
    </row>
    <row r="130" spans="2:3" x14ac:dyDescent="0.25">
      <c r="B130" s="1">
        <v>1.27</v>
      </c>
      <c r="C130" s="1">
        <v>1</v>
      </c>
    </row>
    <row r="131" spans="2:3" x14ac:dyDescent="0.25">
      <c r="B131" s="1">
        <v>1.28</v>
      </c>
      <c r="C131" s="1">
        <v>1</v>
      </c>
    </row>
    <row r="132" spans="2:3" x14ac:dyDescent="0.25">
      <c r="B132" s="1">
        <v>1.29</v>
      </c>
      <c r="C132" s="1">
        <v>1</v>
      </c>
    </row>
    <row r="133" spans="2:3" x14ac:dyDescent="0.25">
      <c r="B133" s="1">
        <v>1.3</v>
      </c>
      <c r="C133" s="1">
        <v>1</v>
      </c>
    </row>
    <row r="134" spans="2:3" x14ac:dyDescent="0.25">
      <c r="B134" s="1">
        <v>1.31</v>
      </c>
      <c r="C134" s="1">
        <v>1</v>
      </c>
    </row>
    <row r="135" spans="2:3" x14ac:dyDescent="0.25">
      <c r="B135" s="1">
        <v>1.32</v>
      </c>
      <c r="C135" s="1">
        <v>1</v>
      </c>
    </row>
    <row r="136" spans="2:3" x14ac:dyDescent="0.25">
      <c r="B136" s="1">
        <v>1.33</v>
      </c>
      <c r="C136" s="1">
        <v>1</v>
      </c>
    </row>
    <row r="137" spans="2:3" x14ac:dyDescent="0.25">
      <c r="B137" s="1">
        <v>1.34</v>
      </c>
      <c r="C137" s="1">
        <v>1</v>
      </c>
    </row>
    <row r="138" spans="2:3" x14ac:dyDescent="0.25">
      <c r="B138" s="1">
        <v>1.35</v>
      </c>
      <c r="C138" s="1">
        <v>1</v>
      </c>
    </row>
    <row r="139" spans="2:3" x14ac:dyDescent="0.25">
      <c r="B139" s="1">
        <v>1.36</v>
      </c>
      <c r="C139" s="1">
        <v>1</v>
      </c>
    </row>
    <row r="140" spans="2:3" x14ac:dyDescent="0.25">
      <c r="B140" s="1">
        <v>1.37</v>
      </c>
      <c r="C140" s="1">
        <v>1</v>
      </c>
    </row>
    <row r="141" spans="2:3" x14ac:dyDescent="0.25">
      <c r="B141" s="1">
        <v>1.38</v>
      </c>
      <c r="C141" s="1">
        <v>1</v>
      </c>
    </row>
    <row r="142" spans="2:3" x14ac:dyDescent="0.25">
      <c r="B142" s="1">
        <v>1.39</v>
      </c>
      <c r="C142" s="1">
        <v>1</v>
      </c>
    </row>
    <row r="143" spans="2:3" x14ac:dyDescent="0.25">
      <c r="B143" s="1">
        <v>1.4</v>
      </c>
      <c r="C143" s="1">
        <v>1</v>
      </c>
    </row>
    <row r="144" spans="2:3" x14ac:dyDescent="0.25">
      <c r="B144" s="1">
        <v>1.41</v>
      </c>
      <c r="C144" s="1">
        <v>1</v>
      </c>
    </row>
    <row r="145" spans="2:3" x14ac:dyDescent="0.25">
      <c r="B145" s="1">
        <v>1.42</v>
      </c>
      <c r="C145" s="1">
        <v>1</v>
      </c>
    </row>
    <row r="146" spans="2:3" x14ac:dyDescent="0.25">
      <c r="B146" s="1">
        <v>1.43</v>
      </c>
      <c r="C146" s="1">
        <v>1</v>
      </c>
    </row>
    <row r="147" spans="2:3" x14ac:dyDescent="0.25">
      <c r="B147" s="1">
        <v>1.44</v>
      </c>
      <c r="C147" s="1">
        <v>1</v>
      </c>
    </row>
    <row r="148" spans="2:3" x14ac:dyDescent="0.25">
      <c r="B148" s="1">
        <v>1.45</v>
      </c>
      <c r="C148" s="1">
        <v>1</v>
      </c>
    </row>
    <row r="149" spans="2:3" x14ac:dyDescent="0.25">
      <c r="B149" s="1">
        <v>1.46</v>
      </c>
      <c r="C149" s="1">
        <v>1</v>
      </c>
    </row>
    <row r="150" spans="2:3" x14ac:dyDescent="0.25">
      <c r="B150" s="1">
        <v>1.47</v>
      </c>
      <c r="C150" s="1">
        <v>1</v>
      </c>
    </row>
    <row r="151" spans="2:3" x14ac:dyDescent="0.25">
      <c r="B151" s="1">
        <v>1.48</v>
      </c>
      <c r="C151" s="1">
        <v>1</v>
      </c>
    </row>
    <row r="152" spans="2:3" x14ac:dyDescent="0.25">
      <c r="B152" s="1">
        <v>1.49</v>
      </c>
      <c r="C152" s="1">
        <v>1</v>
      </c>
    </row>
    <row r="153" spans="2:3" x14ac:dyDescent="0.25">
      <c r="B153" s="1">
        <v>1.5</v>
      </c>
      <c r="C153" s="1">
        <v>1</v>
      </c>
    </row>
    <row r="154" spans="2:3" x14ac:dyDescent="0.25">
      <c r="B154" s="1">
        <v>1.51</v>
      </c>
      <c r="C154" s="1">
        <v>1</v>
      </c>
    </row>
    <row r="155" spans="2:3" x14ac:dyDescent="0.25">
      <c r="B155" s="1">
        <v>1.52</v>
      </c>
      <c r="C155" s="1">
        <v>1</v>
      </c>
    </row>
    <row r="156" spans="2:3" x14ac:dyDescent="0.25">
      <c r="B156" s="1">
        <v>1.53</v>
      </c>
      <c r="C156" s="1">
        <v>1</v>
      </c>
    </row>
    <row r="157" spans="2:3" x14ac:dyDescent="0.25">
      <c r="B157" s="1">
        <v>1.54</v>
      </c>
      <c r="C157" s="1">
        <v>1</v>
      </c>
    </row>
    <row r="158" spans="2:3" x14ac:dyDescent="0.25">
      <c r="B158" s="1">
        <v>1.55</v>
      </c>
      <c r="C158" s="1">
        <v>1</v>
      </c>
    </row>
    <row r="159" spans="2:3" x14ac:dyDescent="0.25">
      <c r="B159" s="1">
        <v>1.56</v>
      </c>
      <c r="C159" s="1">
        <v>1</v>
      </c>
    </row>
    <row r="160" spans="2:3" x14ac:dyDescent="0.25">
      <c r="B160" s="1">
        <v>1.57</v>
      </c>
      <c r="C160" s="1">
        <v>1</v>
      </c>
    </row>
    <row r="161" spans="2:3" x14ac:dyDescent="0.25">
      <c r="B161" s="1">
        <v>1.58</v>
      </c>
      <c r="C161" s="1">
        <v>1</v>
      </c>
    </row>
    <row r="162" spans="2:3" x14ac:dyDescent="0.25">
      <c r="B162" s="1">
        <v>1.59</v>
      </c>
      <c r="C162" s="1">
        <v>1</v>
      </c>
    </row>
    <row r="163" spans="2:3" x14ac:dyDescent="0.25">
      <c r="B163" s="1">
        <v>1.6</v>
      </c>
      <c r="C163" s="1">
        <v>1</v>
      </c>
    </row>
    <row r="164" spans="2:3" x14ac:dyDescent="0.25">
      <c r="B164" s="1">
        <v>1.61</v>
      </c>
      <c r="C164" s="1">
        <v>1</v>
      </c>
    </row>
    <row r="165" spans="2:3" x14ac:dyDescent="0.25">
      <c r="B165" s="1">
        <v>1.62</v>
      </c>
      <c r="C165" s="1">
        <v>1</v>
      </c>
    </row>
    <row r="166" spans="2:3" x14ac:dyDescent="0.25">
      <c r="B166" s="1">
        <v>1.63</v>
      </c>
      <c r="C166" s="1">
        <v>1</v>
      </c>
    </row>
    <row r="167" spans="2:3" x14ac:dyDescent="0.25">
      <c r="B167" s="1">
        <v>1.64</v>
      </c>
      <c r="C167" s="1">
        <v>1</v>
      </c>
    </row>
    <row r="168" spans="2:3" x14ac:dyDescent="0.25">
      <c r="B168" s="1">
        <v>1.65</v>
      </c>
      <c r="C168" s="1">
        <v>1</v>
      </c>
    </row>
    <row r="169" spans="2:3" x14ac:dyDescent="0.25">
      <c r="B169" s="1">
        <v>1.66</v>
      </c>
      <c r="C169" s="1">
        <v>1</v>
      </c>
    </row>
    <row r="170" spans="2:3" x14ac:dyDescent="0.25">
      <c r="B170" s="1">
        <v>1.67</v>
      </c>
      <c r="C170" s="1">
        <v>1</v>
      </c>
    </row>
    <row r="171" spans="2:3" x14ac:dyDescent="0.25">
      <c r="B171" s="1">
        <v>1.68</v>
      </c>
      <c r="C171" s="1">
        <v>1</v>
      </c>
    </row>
    <row r="172" spans="2:3" x14ac:dyDescent="0.25">
      <c r="B172" s="1">
        <v>1.69</v>
      </c>
      <c r="C172" s="1">
        <v>1</v>
      </c>
    </row>
    <row r="173" spans="2:3" x14ac:dyDescent="0.25">
      <c r="B173" s="1">
        <v>1.7</v>
      </c>
      <c r="C173" s="1">
        <v>1</v>
      </c>
    </row>
    <row r="174" spans="2:3" x14ac:dyDescent="0.25">
      <c r="B174" s="1">
        <v>1.71</v>
      </c>
      <c r="C174" s="1">
        <v>1</v>
      </c>
    </row>
    <row r="175" spans="2:3" x14ac:dyDescent="0.25">
      <c r="B175" s="1">
        <v>1.72</v>
      </c>
      <c r="C175" s="1">
        <v>1</v>
      </c>
    </row>
    <row r="176" spans="2:3" x14ac:dyDescent="0.25">
      <c r="B176" s="1">
        <v>1.73</v>
      </c>
      <c r="C176" s="1">
        <v>1</v>
      </c>
    </row>
    <row r="177" spans="2:3" x14ac:dyDescent="0.25">
      <c r="B177" s="1">
        <v>1.74</v>
      </c>
      <c r="C177" s="1">
        <v>1</v>
      </c>
    </row>
    <row r="178" spans="2:3" x14ac:dyDescent="0.25">
      <c r="B178" s="1">
        <v>1.75</v>
      </c>
      <c r="C178" s="1">
        <v>1</v>
      </c>
    </row>
    <row r="179" spans="2:3" x14ac:dyDescent="0.25">
      <c r="B179" s="1">
        <v>1.76</v>
      </c>
      <c r="C179" s="1">
        <v>1</v>
      </c>
    </row>
    <row r="180" spans="2:3" x14ac:dyDescent="0.25">
      <c r="B180" s="1">
        <v>1.77</v>
      </c>
      <c r="C180" s="1">
        <v>1</v>
      </c>
    </row>
    <row r="181" spans="2:3" x14ac:dyDescent="0.25">
      <c r="B181" s="1">
        <v>1.78</v>
      </c>
      <c r="C181" s="1">
        <v>1</v>
      </c>
    </row>
    <row r="182" spans="2:3" x14ac:dyDescent="0.25">
      <c r="B182" s="1">
        <v>1.79</v>
      </c>
      <c r="C182" s="1">
        <v>1</v>
      </c>
    </row>
    <row r="183" spans="2:3" x14ac:dyDescent="0.25">
      <c r="B183" s="1">
        <v>1.8</v>
      </c>
      <c r="C183" s="1">
        <v>1</v>
      </c>
    </row>
    <row r="184" spans="2:3" x14ac:dyDescent="0.25">
      <c r="B184" s="1">
        <v>1.81</v>
      </c>
      <c r="C184" s="1">
        <v>1</v>
      </c>
    </row>
    <row r="185" spans="2:3" x14ac:dyDescent="0.25">
      <c r="B185" s="1">
        <v>1.82</v>
      </c>
      <c r="C185" s="1">
        <v>1</v>
      </c>
    </row>
    <row r="186" spans="2:3" x14ac:dyDescent="0.25">
      <c r="B186" s="1">
        <v>1.83</v>
      </c>
      <c r="C186" s="1">
        <v>1</v>
      </c>
    </row>
    <row r="187" spans="2:3" x14ac:dyDescent="0.25">
      <c r="B187" s="1">
        <v>1.84</v>
      </c>
      <c r="C187" s="1">
        <v>1</v>
      </c>
    </row>
    <row r="188" spans="2:3" x14ac:dyDescent="0.25">
      <c r="B188" s="1">
        <v>1.85</v>
      </c>
      <c r="C188" s="1">
        <v>1</v>
      </c>
    </row>
    <row r="189" spans="2:3" x14ac:dyDescent="0.25">
      <c r="B189" s="1">
        <v>1.86</v>
      </c>
      <c r="C189" s="1">
        <v>1</v>
      </c>
    </row>
    <row r="190" spans="2:3" x14ac:dyDescent="0.25">
      <c r="B190" s="1">
        <v>1.87</v>
      </c>
      <c r="C190" s="1">
        <v>1</v>
      </c>
    </row>
    <row r="191" spans="2:3" x14ac:dyDescent="0.25">
      <c r="B191" s="1">
        <v>1.88</v>
      </c>
      <c r="C191" s="1">
        <v>1</v>
      </c>
    </row>
    <row r="192" spans="2:3" x14ac:dyDescent="0.25">
      <c r="B192" s="1">
        <v>1.89</v>
      </c>
      <c r="C192" s="1">
        <v>1</v>
      </c>
    </row>
    <row r="193" spans="2:3" x14ac:dyDescent="0.25">
      <c r="B193" s="1">
        <v>1.9</v>
      </c>
      <c r="C193" s="1">
        <v>1</v>
      </c>
    </row>
    <row r="194" spans="2:3" x14ac:dyDescent="0.25">
      <c r="B194" s="1">
        <v>1.91</v>
      </c>
      <c r="C194" s="1">
        <v>1</v>
      </c>
    </row>
    <row r="195" spans="2:3" x14ac:dyDescent="0.25">
      <c r="B195" s="1">
        <v>1.92</v>
      </c>
      <c r="C195" s="1">
        <v>1</v>
      </c>
    </row>
    <row r="196" spans="2:3" x14ac:dyDescent="0.25">
      <c r="B196" s="1">
        <v>1.93</v>
      </c>
      <c r="C196" s="1">
        <v>1</v>
      </c>
    </row>
    <row r="197" spans="2:3" x14ac:dyDescent="0.25">
      <c r="B197" s="1">
        <v>1.94</v>
      </c>
      <c r="C197" s="1">
        <v>1</v>
      </c>
    </row>
    <row r="198" spans="2:3" x14ac:dyDescent="0.25">
      <c r="B198" s="1">
        <v>1.95</v>
      </c>
      <c r="C198" s="1">
        <v>1</v>
      </c>
    </row>
    <row r="199" spans="2:3" x14ac:dyDescent="0.25">
      <c r="B199" s="1">
        <v>1.96</v>
      </c>
      <c r="C199" s="1">
        <v>1</v>
      </c>
    </row>
    <row r="200" spans="2:3" x14ac:dyDescent="0.25">
      <c r="B200" s="1">
        <v>1.97</v>
      </c>
      <c r="C200" s="1">
        <v>1</v>
      </c>
    </row>
    <row r="201" spans="2:3" x14ac:dyDescent="0.25">
      <c r="B201" s="1">
        <v>1.98</v>
      </c>
      <c r="C201" s="1">
        <v>1</v>
      </c>
    </row>
    <row r="202" spans="2:3" x14ac:dyDescent="0.25">
      <c r="B202" s="1">
        <v>1.99</v>
      </c>
      <c r="C202" s="1">
        <v>1</v>
      </c>
    </row>
    <row r="203" spans="2:3" x14ac:dyDescent="0.25">
      <c r="B203" s="1">
        <v>2</v>
      </c>
      <c r="C203" s="1">
        <v>1</v>
      </c>
    </row>
    <row r="204" spans="2:3" x14ac:dyDescent="0.25">
      <c r="B204" s="1">
        <v>2.0099999999999998</v>
      </c>
      <c r="C204" s="1">
        <v>1</v>
      </c>
    </row>
    <row r="205" spans="2:3" x14ac:dyDescent="0.25">
      <c r="B205" s="1">
        <v>2.02</v>
      </c>
      <c r="C205" s="1">
        <v>1</v>
      </c>
    </row>
    <row r="206" spans="2:3" x14ac:dyDescent="0.25">
      <c r="B206" s="1">
        <v>2.0299999999999998</v>
      </c>
      <c r="C206" s="1">
        <v>1</v>
      </c>
    </row>
    <row r="207" spans="2:3" x14ac:dyDescent="0.25">
      <c r="B207" s="1">
        <v>2.04</v>
      </c>
      <c r="C207" s="1">
        <v>1</v>
      </c>
    </row>
    <row r="208" spans="2:3" x14ac:dyDescent="0.25">
      <c r="B208" s="1">
        <v>2.0499999999999998</v>
      </c>
      <c r="C208" s="1">
        <v>1</v>
      </c>
    </row>
    <row r="209" spans="2:3" x14ac:dyDescent="0.25">
      <c r="B209" s="1">
        <v>2.06</v>
      </c>
      <c r="C209" s="1">
        <v>1</v>
      </c>
    </row>
    <row r="210" spans="2:3" x14ac:dyDescent="0.25">
      <c r="B210" s="1">
        <v>2.0699999999999998</v>
      </c>
      <c r="C210" s="1">
        <v>1</v>
      </c>
    </row>
    <row r="211" spans="2:3" x14ac:dyDescent="0.25">
      <c r="B211" s="1">
        <v>2.08</v>
      </c>
      <c r="C211" s="1">
        <v>1</v>
      </c>
    </row>
    <row r="212" spans="2:3" x14ac:dyDescent="0.25">
      <c r="B212" s="1">
        <v>2.09</v>
      </c>
      <c r="C212" s="1">
        <v>1</v>
      </c>
    </row>
    <row r="213" spans="2:3" x14ac:dyDescent="0.25">
      <c r="B213" s="1">
        <v>2.1</v>
      </c>
      <c r="C213" s="1">
        <v>1</v>
      </c>
    </row>
    <row r="214" spans="2:3" x14ac:dyDescent="0.25">
      <c r="B214" s="1">
        <v>2.11</v>
      </c>
      <c r="C214" s="1">
        <v>1</v>
      </c>
    </row>
    <row r="215" spans="2:3" x14ac:dyDescent="0.25">
      <c r="B215" s="1">
        <v>2.12</v>
      </c>
      <c r="C215" s="1">
        <v>1</v>
      </c>
    </row>
    <row r="216" spans="2:3" x14ac:dyDescent="0.25">
      <c r="B216" s="1">
        <v>2.13</v>
      </c>
      <c r="C216" s="1">
        <v>1</v>
      </c>
    </row>
    <row r="217" spans="2:3" x14ac:dyDescent="0.25">
      <c r="B217" s="1">
        <v>2.14</v>
      </c>
      <c r="C217" s="1">
        <v>1</v>
      </c>
    </row>
    <row r="218" spans="2:3" x14ac:dyDescent="0.25">
      <c r="B218" s="1">
        <v>2.15</v>
      </c>
      <c r="C218" s="1">
        <v>1</v>
      </c>
    </row>
    <row r="219" spans="2:3" x14ac:dyDescent="0.25">
      <c r="B219" s="1">
        <v>2.16</v>
      </c>
      <c r="C219" s="1">
        <v>1</v>
      </c>
    </row>
    <row r="220" spans="2:3" x14ac:dyDescent="0.25">
      <c r="B220" s="1">
        <v>2.17</v>
      </c>
      <c r="C220" s="1">
        <v>1</v>
      </c>
    </row>
    <row r="221" spans="2:3" x14ac:dyDescent="0.25">
      <c r="B221" s="1">
        <v>2.1800000000000002</v>
      </c>
      <c r="C221" s="1">
        <v>1</v>
      </c>
    </row>
    <row r="222" spans="2:3" x14ac:dyDescent="0.25">
      <c r="B222" s="1">
        <v>2.19</v>
      </c>
      <c r="C222" s="1">
        <v>1</v>
      </c>
    </row>
    <row r="223" spans="2:3" x14ac:dyDescent="0.25">
      <c r="B223" s="1">
        <v>2.2000000000000002</v>
      </c>
      <c r="C223" s="1">
        <v>1</v>
      </c>
    </row>
    <row r="224" spans="2:3" x14ac:dyDescent="0.25">
      <c r="B224" s="1">
        <v>2.21</v>
      </c>
      <c r="C224" s="1">
        <v>1</v>
      </c>
    </row>
    <row r="225" spans="2:3" x14ac:dyDescent="0.25">
      <c r="B225" s="1">
        <v>2.2200000000000002</v>
      </c>
      <c r="C225" s="1">
        <v>1</v>
      </c>
    </row>
    <row r="226" spans="2:3" x14ac:dyDescent="0.25">
      <c r="B226" s="1">
        <v>2.23</v>
      </c>
      <c r="C226" s="1">
        <v>1</v>
      </c>
    </row>
    <row r="227" spans="2:3" x14ac:dyDescent="0.25">
      <c r="B227" s="1">
        <v>2.2400000000000002</v>
      </c>
      <c r="C227" s="1">
        <v>1</v>
      </c>
    </row>
    <row r="228" spans="2:3" x14ac:dyDescent="0.25">
      <c r="B228" s="1">
        <v>2.25</v>
      </c>
      <c r="C228" s="1">
        <v>1</v>
      </c>
    </row>
    <row r="229" spans="2:3" x14ac:dyDescent="0.25">
      <c r="B229" s="1">
        <v>2.2599999999999998</v>
      </c>
      <c r="C229" s="1">
        <v>1</v>
      </c>
    </row>
    <row r="230" spans="2:3" x14ac:dyDescent="0.25">
      <c r="B230" s="1">
        <v>2.27</v>
      </c>
      <c r="C230" s="1">
        <v>1</v>
      </c>
    </row>
    <row r="231" spans="2:3" x14ac:dyDescent="0.25">
      <c r="B231" s="1">
        <v>2.2799999999999998</v>
      </c>
      <c r="C231" s="1">
        <v>1</v>
      </c>
    </row>
    <row r="232" spans="2:3" x14ac:dyDescent="0.25">
      <c r="B232" s="1">
        <v>2.29</v>
      </c>
      <c r="C232" s="1">
        <v>1</v>
      </c>
    </row>
    <row r="233" spans="2:3" x14ac:dyDescent="0.25">
      <c r="B233" s="1">
        <v>2.2999999999999998</v>
      </c>
      <c r="C233" s="1">
        <v>1</v>
      </c>
    </row>
    <row r="234" spans="2:3" x14ac:dyDescent="0.25">
      <c r="B234" s="1">
        <v>2.31</v>
      </c>
      <c r="C234" s="1">
        <v>1</v>
      </c>
    </row>
    <row r="235" spans="2:3" x14ac:dyDescent="0.25">
      <c r="B235" s="1">
        <v>2.3199999999999998</v>
      </c>
      <c r="C235" s="1">
        <v>1</v>
      </c>
    </row>
    <row r="236" spans="2:3" x14ac:dyDescent="0.25">
      <c r="B236" s="1">
        <v>2.33</v>
      </c>
      <c r="C236" s="1">
        <v>1</v>
      </c>
    </row>
    <row r="237" spans="2:3" x14ac:dyDescent="0.25">
      <c r="B237" s="1">
        <v>2.34</v>
      </c>
      <c r="C237" s="1">
        <v>1</v>
      </c>
    </row>
    <row r="238" spans="2:3" x14ac:dyDescent="0.25">
      <c r="B238" s="1">
        <v>2.35</v>
      </c>
      <c r="C238" s="1">
        <v>1</v>
      </c>
    </row>
    <row r="239" spans="2:3" x14ac:dyDescent="0.25">
      <c r="B239" s="1">
        <v>2.36</v>
      </c>
      <c r="C239" s="1">
        <v>1</v>
      </c>
    </row>
    <row r="240" spans="2:3" x14ac:dyDescent="0.25">
      <c r="B240" s="1">
        <v>2.37</v>
      </c>
      <c r="C240" s="1">
        <v>1</v>
      </c>
    </row>
    <row r="241" spans="2:3" x14ac:dyDescent="0.25">
      <c r="B241" s="1">
        <v>2.38</v>
      </c>
      <c r="C241" s="1">
        <v>1</v>
      </c>
    </row>
    <row r="242" spans="2:3" x14ac:dyDescent="0.25">
      <c r="B242" s="1">
        <v>2.39</v>
      </c>
      <c r="C242" s="1">
        <v>1</v>
      </c>
    </row>
    <row r="243" spans="2:3" x14ac:dyDescent="0.25">
      <c r="B243" s="1">
        <v>2.4</v>
      </c>
      <c r="C243" s="1">
        <v>1</v>
      </c>
    </row>
    <row r="244" spans="2:3" x14ac:dyDescent="0.25">
      <c r="B244" s="1">
        <v>2.41</v>
      </c>
      <c r="C244" s="1">
        <v>1</v>
      </c>
    </row>
    <row r="245" spans="2:3" x14ac:dyDescent="0.25">
      <c r="B245" s="1">
        <v>2.42</v>
      </c>
      <c r="C245" s="1">
        <v>1</v>
      </c>
    </row>
    <row r="246" spans="2:3" x14ac:dyDescent="0.25">
      <c r="B246" s="1">
        <v>2.4300000000000002</v>
      </c>
      <c r="C246" s="1">
        <v>1</v>
      </c>
    </row>
    <row r="247" spans="2:3" x14ac:dyDescent="0.25">
      <c r="B247" s="1">
        <v>2.44</v>
      </c>
      <c r="C247" s="1">
        <v>1</v>
      </c>
    </row>
    <row r="248" spans="2:3" x14ac:dyDescent="0.25">
      <c r="B248" s="1">
        <v>2.4500000000000002</v>
      </c>
      <c r="C248" s="1">
        <v>1</v>
      </c>
    </row>
    <row r="249" spans="2:3" x14ac:dyDescent="0.25">
      <c r="B249" s="1">
        <v>2.46</v>
      </c>
      <c r="C249" s="1">
        <v>1</v>
      </c>
    </row>
    <row r="250" spans="2:3" x14ac:dyDescent="0.25">
      <c r="B250" s="1">
        <v>2.4700000000000002</v>
      </c>
      <c r="C250" s="1">
        <v>1</v>
      </c>
    </row>
    <row r="251" spans="2:3" x14ac:dyDescent="0.25">
      <c r="B251" s="1">
        <v>2.48</v>
      </c>
      <c r="C251" s="1">
        <v>1</v>
      </c>
    </row>
    <row r="252" spans="2:3" x14ac:dyDescent="0.25">
      <c r="B252" s="1">
        <v>2.4900000000000002</v>
      </c>
      <c r="C252" s="1">
        <v>1</v>
      </c>
    </row>
    <row r="253" spans="2:3" x14ac:dyDescent="0.25">
      <c r="B253" s="1">
        <v>2.5</v>
      </c>
      <c r="C253" s="1">
        <v>1</v>
      </c>
    </row>
    <row r="254" spans="2:3" x14ac:dyDescent="0.25">
      <c r="B254" s="1">
        <v>2.5099999999999998</v>
      </c>
      <c r="C254" s="1">
        <v>1</v>
      </c>
    </row>
    <row r="255" spans="2:3" x14ac:dyDescent="0.25">
      <c r="B255" s="1">
        <v>2.52</v>
      </c>
      <c r="C255" s="1">
        <v>1</v>
      </c>
    </row>
    <row r="256" spans="2:3" x14ac:dyDescent="0.25">
      <c r="B256" s="1">
        <v>2.5299999999999998</v>
      </c>
      <c r="C256" s="1">
        <v>1</v>
      </c>
    </row>
    <row r="257" spans="2:3" x14ac:dyDescent="0.25">
      <c r="B257" s="1">
        <v>2.54</v>
      </c>
      <c r="C257" s="1">
        <v>1</v>
      </c>
    </row>
    <row r="258" spans="2:3" x14ac:dyDescent="0.25">
      <c r="B258" s="1">
        <v>2.5499999999999998</v>
      </c>
      <c r="C258" s="1">
        <v>1</v>
      </c>
    </row>
    <row r="259" spans="2:3" x14ac:dyDescent="0.25">
      <c r="B259" s="1">
        <v>2.56</v>
      </c>
      <c r="C259" s="1">
        <v>1</v>
      </c>
    </row>
    <row r="260" spans="2:3" x14ac:dyDescent="0.25">
      <c r="B260" s="1">
        <v>2.57</v>
      </c>
      <c r="C260" s="1">
        <v>1</v>
      </c>
    </row>
    <row r="261" spans="2:3" x14ac:dyDescent="0.25">
      <c r="B261" s="1">
        <v>2.58</v>
      </c>
      <c r="C261" s="1">
        <v>1</v>
      </c>
    </row>
    <row r="262" spans="2:3" x14ac:dyDescent="0.25">
      <c r="B262" s="1">
        <v>2.59</v>
      </c>
      <c r="C262" s="1">
        <v>1</v>
      </c>
    </row>
    <row r="263" spans="2:3" x14ac:dyDescent="0.25">
      <c r="B263" s="1">
        <v>2.6</v>
      </c>
      <c r="C263" s="1">
        <v>1</v>
      </c>
    </row>
    <row r="264" spans="2:3" x14ac:dyDescent="0.25">
      <c r="B264" s="1">
        <v>2.61</v>
      </c>
      <c r="C264" s="1">
        <v>1</v>
      </c>
    </row>
    <row r="265" spans="2:3" x14ac:dyDescent="0.25">
      <c r="B265" s="1">
        <v>2.62</v>
      </c>
      <c r="C265" s="1">
        <v>1</v>
      </c>
    </row>
    <row r="266" spans="2:3" x14ac:dyDescent="0.25">
      <c r="B266" s="1">
        <v>2.63</v>
      </c>
      <c r="C266" s="1">
        <v>1</v>
      </c>
    </row>
    <row r="267" spans="2:3" x14ac:dyDescent="0.25">
      <c r="B267" s="1">
        <v>2.64</v>
      </c>
      <c r="C267" s="1">
        <v>1</v>
      </c>
    </row>
    <row r="268" spans="2:3" x14ac:dyDescent="0.25">
      <c r="B268" s="1">
        <v>2.65</v>
      </c>
      <c r="C268" s="1">
        <v>1</v>
      </c>
    </row>
    <row r="269" spans="2:3" x14ac:dyDescent="0.25">
      <c r="B269" s="1">
        <v>2.66</v>
      </c>
      <c r="C269" s="1">
        <v>1</v>
      </c>
    </row>
    <row r="270" spans="2:3" x14ac:dyDescent="0.25">
      <c r="B270" s="1">
        <v>2.67</v>
      </c>
      <c r="C270" s="1">
        <v>1</v>
      </c>
    </row>
    <row r="271" spans="2:3" x14ac:dyDescent="0.25">
      <c r="B271" s="1">
        <v>2.68</v>
      </c>
      <c r="C271" s="1">
        <v>1</v>
      </c>
    </row>
    <row r="272" spans="2:3" x14ac:dyDescent="0.25">
      <c r="B272" s="1">
        <v>2.69</v>
      </c>
      <c r="C272" s="1">
        <v>1</v>
      </c>
    </row>
    <row r="273" spans="2:3" x14ac:dyDescent="0.25">
      <c r="B273" s="1">
        <v>2.7</v>
      </c>
      <c r="C273" s="1">
        <v>1</v>
      </c>
    </row>
    <row r="274" spans="2:3" x14ac:dyDescent="0.25">
      <c r="B274" s="1">
        <v>2.71</v>
      </c>
      <c r="C274" s="1">
        <v>1</v>
      </c>
    </row>
    <row r="275" spans="2:3" x14ac:dyDescent="0.25">
      <c r="B275" s="1">
        <v>2.72</v>
      </c>
      <c r="C275" s="1">
        <v>1</v>
      </c>
    </row>
    <row r="276" spans="2:3" x14ac:dyDescent="0.25">
      <c r="B276" s="1">
        <v>2.73</v>
      </c>
      <c r="C276" s="1">
        <v>1</v>
      </c>
    </row>
    <row r="277" spans="2:3" x14ac:dyDescent="0.25">
      <c r="B277" s="1">
        <v>2.74</v>
      </c>
      <c r="C277" s="1">
        <v>1</v>
      </c>
    </row>
    <row r="278" spans="2:3" x14ac:dyDescent="0.25">
      <c r="B278" s="1">
        <v>2.75</v>
      </c>
      <c r="C278" s="1">
        <v>1</v>
      </c>
    </row>
    <row r="279" spans="2:3" x14ac:dyDescent="0.25">
      <c r="B279" s="1">
        <v>2.76</v>
      </c>
      <c r="C279" s="1">
        <v>1</v>
      </c>
    </row>
    <row r="280" spans="2:3" x14ac:dyDescent="0.25">
      <c r="B280" s="1">
        <v>2.77</v>
      </c>
      <c r="C280" s="1">
        <v>1</v>
      </c>
    </row>
    <row r="281" spans="2:3" x14ac:dyDescent="0.25">
      <c r="B281" s="1">
        <v>2.78</v>
      </c>
      <c r="C281" s="1">
        <v>1</v>
      </c>
    </row>
    <row r="282" spans="2:3" x14ac:dyDescent="0.25">
      <c r="B282" s="1">
        <v>2.79</v>
      </c>
      <c r="C282" s="1">
        <v>1</v>
      </c>
    </row>
    <row r="283" spans="2:3" x14ac:dyDescent="0.25">
      <c r="B283" s="1">
        <v>2.8</v>
      </c>
      <c r="C283" s="1">
        <v>1</v>
      </c>
    </row>
    <row r="284" spans="2:3" x14ac:dyDescent="0.25">
      <c r="B284" s="1">
        <v>2.81</v>
      </c>
      <c r="C284" s="1">
        <v>1</v>
      </c>
    </row>
    <row r="285" spans="2:3" x14ac:dyDescent="0.25">
      <c r="B285" s="1">
        <v>2.82</v>
      </c>
      <c r="C285" s="1">
        <v>1</v>
      </c>
    </row>
    <row r="286" spans="2:3" x14ac:dyDescent="0.25">
      <c r="B286" s="1">
        <v>2.83</v>
      </c>
      <c r="C286" s="1">
        <v>1</v>
      </c>
    </row>
    <row r="287" spans="2:3" x14ac:dyDescent="0.25">
      <c r="B287" s="1">
        <v>2.84</v>
      </c>
      <c r="C287" s="1">
        <v>1</v>
      </c>
    </row>
    <row r="288" spans="2:3" x14ac:dyDescent="0.25">
      <c r="B288" s="1">
        <v>2.85</v>
      </c>
      <c r="C288" s="1">
        <v>1</v>
      </c>
    </row>
    <row r="289" spans="2:3" x14ac:dyDescent="0.25">
      <c r="B289" s="1">
        <v>2.86</v>
      </c>
      <c r="C289" s="1">
        <v>1</v>
      </c>
    </row>
    <row r="290" spans="2:3" x14ac:dyDescent="0.25">
      <c r="B290" s="1">
        <v>2.87</v>
      </c>
      <c r="C290" s="1">
        <v>1</v>
      </c>
    </row>
    <row r="291" spans="2:3" x14ac:dyDescent="0.25">
      <c r="B291" s="1">
        <v>2.88</v>
      </c>
      <c r="C291" s="1">
        <v>1</v>
      </c>
    </row>
    <row r="292" spans="2:3" x14ac:dyDescent="0.25">
      <c r="B292" s="1">
        <v>2.89</v>
      </c>
      <c r="C292" s="1">
        <v>1</v>
      </c>
    </row>
    <row r="293" spans="2:3" x14ac:dyDescent="0.25">
      <c r="B293" s="1">
        <v>2.9</v>
      </c>
      <c r="C293" s="1">
        <v>1</v>
      </c>
    </row>
    <row r="294" spans="2:3" x14ac:dyDescent="0.25">
      <c r="B294" s="1">
        <v>2.91</v>
      </c>
      <c r="C294" s="1">
        <v>1</v>
      </c>
    </row>
    <row r="295" spans="2:3" x14ac:dyDescent="0.25">
      <c r="B295" s="1">
        <v>2.92</v>
      </c>
      <c r="C295" s="1">
        <v>1</v>
      </c>
    </row>
    <row r="296" spans="2:3" x14ac:dyDescent="0.25">
      <c r="B296" s="1">
        <v>2.93</v>
      </c>
      <c r="C296" s="1">
        <v>1</v>
      </c>
    </row>
    <row r="297" spans="2:3" x14ac:dyDescent="0.25">
      <c r="B297" s="1">
        <v>2.94</v>
      </c>
      <c r="C297" s="1">
        <v>1</v>
      </c>
    </row>
    <row r="298" spans="2:3" x14ac:dyDescent="0.25">
      <c r="B298" s="1">
        <v>2.95</v>
      </c>
      <c r="C298" s="1">
        <v>1</v>
      </c>
    </row>
    <row r="299" spans="2:3" x14ac:dyDescent="0.25">
      <c r="B299" s="1">
        <v>2.96</v>
      </c>
      <c r="C299" s="1">
        <v>1</v>
      </c>
    </row>
    <row r="300" spans="2:3" x14ac:dyDescent="0.25">
      <c r="B300" s="1">
        <v>2.97</v>
      </c>
      <c r="C300" s="1">
        <v>1</v>
      </c>
    </row>
    <row r="301" spans="2:3" x14ac:dyDescent="0.25">
      <c r="B301" s="1">
        <v>2.98</v>
      </c>
      <c r="C301" s="1">
        <v>1</v>
      </c>
    </row>
    <row r="302" spans="2:3" x14ac:dyDescent="0.25">
      <c r="B302" s="1">
        <v>2.99</v>
      </c>
      <c r="C302" s="1">
        <v>1</v>
      </c>
    </row>
    <row r="303" spans="2:3" x14ac:dyDescent="0.25">
      <c r="B303" s="1">
        <v>3</v>
      </c>
      <c r="C303" s="1">
        <v>1</v>
      </c>
    </row>
    <row r="304" spans="2:3" x14ac:dyDescent="0.25">
      <c r="B304" s="1">
        <v>3.01</v>
      </c>
      <c r="C304" s="1">
        <v>1</v>
      </c>
    </row>
    <row r="305" spans="2:3" x14ac:dyDescent="0.25">
      <c r="B305" s="1">
        <v>3.02</v>
      </c>
      <c r="C305" s="1">
        <v>1</v>
      </c>
    </row>
    <row r="306" spans="2:3" x14ac:dyDescent="0.25">
      <c r="B306" s="1">
        <v>3.03</v>
      </c>
      <c r="C306" s="1">
        <v>1</v>
      </c>
    </row>
    <row r="307" spans="2:3" x14ac:dyDescent="0.25">
      <c r="B307" s="1">
        <v>3.04</v>
      </c>
      <c r="C307" s="1">
        <v>1</v>
      </c>
    </row>
    <row r="308" spans="2:3" x14ac:dyDescent="0.25">
      <c r="B308" s="1">
        <v>3.05</v>
      </c>
      <c r="C308" s="1">
        <v>1</v>
      </c>
    </row>
    <row r="309" spans="2:3" x14ac:dyDescent="0.25">
      <c r="B309" s="1">
        <v>3.06</v>
      </c>
      <c r="C309" s="1">
        <v>1</v>
      </c>
    </row>
    <row r="310" spans="2:3" x14ac:dyDescent="0.25">
      <c r="B310" s="1">
        <v>3.07</v>
      </c>
      <c r="C310" s="1">
        <v>1</v>
      </c>
    </row>
    <row r="311" spans="2:3" x14ac:dyDescent="0.25">
      <c r="B311" s="1">
        <v>3.08</v>
      </c>
      <c r="C311" s="1">
        <v>1</v>
      </c>
    </row>
    <row r="312" spans="2:3" x14ac:dyDescent="0.25">
      <c r="B312" s="1">
        <v>3.09</v>
      </c>
      <c r="C312" s="1">
        <v>1</v>
      </c>
    </row>
    <row r="313" spans="2:3" x14ac:dyDescent="0.25">
      <c r="B313" s="1">
        <v>3.1</v>
      </c>
      <c r="C313" s="1">
        <v>1</v>
      </c>
    </row>
    <row r="314" spans="2:3" x14ac:dyDescent="0.25">
      <c r="B314" s="1">
        <v>3.11</v>
      </c>
      <c r="C314" s="1">
        <v>1</v>
      </c>
    </row>
    <row r="315" spans="2:3" x14ac:dyDescent="0.25">
      <c r="B315" s="1">
        <v>3.12</v>
      </c>
      <c r="C315" s="1">
        <v>1</v>
      </c>
    </row>
    <row r="316" spans="2:3" x14ac:dyDescent="0.25">
      <c r="B316" s="1">
        <v>3.13</v>
      </c>
      <c r="C316" s="1">
        <v>1</v>
      </c>
    </row>
    <row r="317" spans="2:3" x14ac:dyDescent="0.25">
      <c r="B317" s="1">
        <v>3.14</v>
      </c>
      <c r="C317" s="1">
        <v>1</v>
      </c>
    </row>
    <row r="318" spans="2:3" x14ac:dyDescent="0.25">
      <c r="B318" s="1">
        <v>3.15</v>
      </c>
      <c r="C318" s="1">
        <v>1</v>
      </c>
    </row>
    <row r="319" spans="2:3" x14ac:dyDescent="0.25">
      <c r="B319" s="1">
        <v>3.16</v>
      </c>
      <c r="C319" s="1">
        <v>1</v>
      </c>
    </row>
    <row r="320" spans="2:3" x14ac:dyDescent="0.25">
      <c r="B320" s="1">
        <v>3.17</v>
      </c>
      <c r="C320" s="1">
        <v>1</v>
      </c>
    </row>
    <row r="321" spans="2:3" x14ac:dyDescent="0.25">
      <c r="B321" s="1">
        <v>3.18</v>
      </c>
      <c r="C321" s="1">
        <v>1</v>
      </c>
    </row>
    <row r="322" spans="2:3" x14ac:dyDescent="0.25">
      <c r="B322" s="1">
        <v>3.19</v>
      </c>
      <c r="C322" s="1">
        <v>1</v>
      </c>
    </row>
    <row r="323" spans="2:3" x14ac:dyDescent="0.25">
      <c r="B323" s="1">
        <v>3.2</v>
      </c>
      <c r="C323" s="1">
        <v>1</v>
      </c>
    </row>
    <row r="324" spans="2:3" x14ac:dyDescent="0.25">
      <c r="B324" s="1">
        <v>3.21</v>
      </c>
      <c r="C324" s="1">
        <v>1</v>
      </c>
    </row>
    <row r="325" spans="2:3" x14ac:dyDescent="0.25">
      <c r="B325" s="1">
        <v>3.22</v>
      </c>
      <c r="C325" s="1">
        <v>1</v>
      </c>
    </row>
    <row r="326" spans="2:3" x14ac:dyDescent="0.25">
      <c r="B326" s="1">
        <v>3.23</v>
      </c>
      <c r="C326" s="1">
        <v>1</v>
      </c>
    </row>
    <row r="327" spans="2:3" x14ac:dyDescent="0.25">
      <c r="B327" s="1">
        <v>3.24</v>
      </c>
      <c r="C327" s="1">
        <v>1</v>
      </c>
    </row>
    <row r="328" spans="2:3" x14ac:dyDescent="0.25">
      <c r="B328" s="1">
        <v>3.25</v>
      </c>
      <c r="C328" s="1">
        <v>1</v>
      </c>
    </row>
    <row r="329" spans="2:3" x14ac:dyDescent="0.25">
      <c r="B329" s="1">
        <v>3.26</v>
      </c>
      <c r="C329" s="1">
        <v>1</v>
      </c>
    </row>
    <row r="330" spans="2:3" x14ac:dyDescent="0.25">
      <c r="B330" s="1">
        <v>3.27</v>
      </c>
      <c r="C330" s="1">
        <v>1</v>
      </c>
    </row>
    <row r="331" spans="2:3" x14ac:dyDescent="0.25">
      <c r="B331" s="1">
        <v>3.28</v>
      </c>
      <c r="C331" s="1">
        <v>1</v>
      </c>
    </row>
    <row r="332" spans="2:3" x14ac:dyDescent="0.25">
      <c r="B332" s="1">
        <v>3.29</v>
      </c>
      <c r="C332" s="1">
        <v>1</v>
      </c>
    </row>
    <row r="333" spans="2:3" x14ac:dyDescent="0.25">
      <c r="B333" s="1">
        <v>3.3</v>
      </c>
      <c r="C333" s="1">
        <v>1</v>
      </c>
    </row>
    <row r="334" spans="2:3" x14ac:dyDescent="0.25">
      <c r="B334" s="1">
        <v>3.31</v>
      </c>
      <c r="C334" s="1">
        <v>1</v>
      </c>
    </row>
    <row r="335" spans="2:3" x14ac:dyDescent="0.25">
      <c r="B335" s="1">
        <v>3.32</v>
      </c>
      <c r="C335" s="1">
        <v>1</v>
      </c>
    </row>
    <row r="336" spans="2:3" x14ac:dyDescent="0.25">
      <c r="B336" s="1">
        <v>3.33</v>
      </c>
      <c r="C336" s="1">
        <v>1</v>
      </c>
    </row>
    <row r="337" spans="2:3" x14ac:dyDescent="0.25">
      <c r="B337" s="1">
        <v>3.34</v>
      </c>
      <c r="C337" s="1">
        <v>1</v>
      </c>
    </row>
    <row r="338" spans="2:3" x14ac:dyDescent="0.25">
      <c r="B338" s="1">
        <v>3.35</v>
      </c>
      <c r="C338" s="1">
        <v>1</v>
      </c>
    </row>
    <row r="339" spans="2:3" x14ac:dyDescent="0.25">
      <c r="B339" s="1">
        <v>3.36</v>
      </c>
      <c r="C339" s="1">
        <v>1</v>
      </c>
    </row>
    <row r="340" spans="2:3" x14ac:dyDescent="0.25">
      <c r="B340" s="1">
        <v>3.37</v>
      </c>
      <c r="C340" s="1">
        <v>1</v>
      </c>
    </row>
    <row r="341" spans="2:3" x14ac:dyDescent="0.25">
      <c r="B341" s="1">
        <v>3.38</v>
      </c>
      <c r="C341" s="1">
        <v>1</v>
      </c>
    </row>
    <row r="342" spans="2:3" x14ac:dyDescent="0.25">
      <c r="B342" s="1">
        <v>3.39</v>
      </c>
      <c r="C342" s="1">
        <v>1</v>
      </c>
    </row>
    <row r="343" spans="2:3" x14ac:dyDescent="0.25">
      <c r="B343" s="1">
        <v>3.4</v>
      </c>
      <c r="C343" s="1">
        <v>1</v>
      </c>
    </row>
    <row r="344" spans="2:3" x14ac:dyDescent="0.25">
      <c r="B344" s="1">
        <v>3.41</v>
      </c>
      <c r="C344" s="1">
        <v>1</v>
      </c>
    </row>
    <row r="345" spans="2:3" x14ac:dyDescent="0.25">
      <c r="B345" s="1">
        <v>3.42</v>
      </c>
      <c r="C345" s="1">
        <v>1</v>
      </c>
    </row>
    <row r="346" spans="2:3" x14ac:dyDescent="0.25">
      <c r="B346" s="1">
        <v>3.43</v>
      </c>
      <c r="C346" s="1">
        <v>1</v>
      </c>
    </row>
    <row r="347" spans="2:3" x14ac:dyDescent="0.25">
      <c r="B347" s="1">
        <v>3.44</v>
      </c>
      <c r="C347" s="1">
        <v>1</v>
      </c>
    </row>
    <row r="348" spans="2:3" x14ac:dyDescent="0.25">
      <c r="B348" s="1">
        <v>3.45</v>
      </c>
      <c r="C348" s="1">
        <v>1</v>
      </c>
    </row>
    <row r="349" spans="2:3" x14ac:dyDescent="0.25">
      <c r="B349" s="1">
        <v>3.46</v>
      </c>
      <c r="C349" s="1">
        <v>1</v>
      </c>
    </row>
    <row r="350" spans="2:3" x14ac:dyDescent="0.25">
      <c r="B350" s="1">
        <v>3.47</v>
      </c>
      <c r="C350" s="1">
        <v>1</v>
      </c>
    </row>
    <row r="351" spans="2:3" x14ac:dyDescent="0.25">
      <c r="B351" s="1">
        <v>3.48</v>
      </c>
      <c r="C351" s="1">
        <v>1</v>
      </c>
    </row>
    <row r="352" spans="2:3" x14ac:dyDescent="0.25">
      <c r="B352" s="1">
        <v>3.49</v>
      </c>
      <c r="C352" s="1">
        <v>1</v>
      </c>
    </row>
    <row r="353" spans="2:3" x14ac:dyDescent="0.25">
      <c r="B353" s="1">
        <v>3.5</v>
      </c>
      <c r="C353" s="1">
        <v>1</v>
      </c>
    </row>
    <row r="354" spans="2:3" x14ac:dyDescent="0.25">
      <c r="B354" s="1">
        <v>3.51</v>
      </c>
      <c r="C354" s="1">
        <v>1</v>
      </c>
    </row>
    <row r="355" spans="2:3" x14ac:dyDescent="0.25">
      <c r="B355" s="1">
        <v>3.52</v>
      </c>
      <c r="C355" s="1">
        <v>1</v>
      </c>
    </row>
    <row r="356" spans="2:3" x14ac:dyDescent="0.25">
      <c r="B356" s="1">
        <v>3.53</v>
      </c>
      <c r="C356" s="1">
        <v>1</v>
      </c>
    </row>
    <row r="357" spans="2:3" x14ac:dyDescent="0.25">
      <c r="B357" s="1">
        <v>3.54</v>
      </c>
      <c r="C357" s="1">
        <v>1</v>
      </c>
    </row>
    <row r="358" spans="2:3" x14ac:dyDescent="0.25">
      <c r="B358" s="1">
        <v>3.55</v>
      </c>
      <c r="C358" s="1">
        <v>1</v>
      </c>
    </row>
    <row r="359" spans="2:3" x14ac:dyDescent="0.25">
      <c r="B359" s="1">
        <v>3.56</v>
      </c>
      <c r="C359" s="1">
        <v>1</v>
      </c>
    </row>
    <row r="360" spans="2:3" x14ac:dyDescent="0.25">
      <c r="B360" s="1">
        <v>3.57</v>
      </c>
      <c r="C360" s="1">
        <v>1</v>
      </c>
    </row>
    <row r="361" spans="2:3" x14ac:dyDescent="0.25">
      <c r="B361" s="1">
        <v>3.58</v>
      </c>
      <c r="C361" s="1">
        <v>1</v>
      </c>
    </row>
    <row r="362" spans="2:3" x14ac:dyDescent="0.25">
      <c r="B362" s="1">
        <v>3.59</v>
      </c>
      <c r="C362" s="1">
        <v>1</v>
      </c>
    </row>
    <row r="363" spans="2:3" x14ac:dyDescent="0.25">
      <c r="B363" s="1">
        <v>3.6</v>
      </c>
      <c r="C363" s="1">
        <v>1</v>
      </c>
    </row>
    <row r="364" spans="2:3" x14ac:dyDescent="0.25">
      <c r="B364" s="1">
        <v>3.61</v>
      </c>
      <c r="C364" s="1">
        <v>1</v>
      </c>
    </row>
    <row r="365" spans="2:3" x14ac:dyDescent="0.25">
      <c r="B365" s="1">
        <v>3.62</v>
      </c>
      <c r="C365" s="1">
        <v>1</v>
      </c>
    </row>
    <row r="366" spans="2:3" x14ac:dyDescent="0.25">
      <c r="B366" s="1">
        <v>3.63</v>
      </c>
      <c r="C366" s="1">
        <v>1</v>
      </c>
    </row>
    <row r="367" spans="2:3" x14ac:dyDescent="0.25">
      <c r="B367" s="1">
        <v>3.64</v>
      </c>
      <c r="C367" s="1">
        <v>1</v>
      </c>
    </row>
    <row r="368" spans="2:3" x14ac:dyDescent="0.25">
      <c r="B368" s="1">
        <v>3.65</v>
      </c>
      <c r="C368" s="1">
        <v>1</v>
      </c>
    </row>
    <row r="369" spans="2:3" x14ac:dyDescent="0.25">
      <c r="B369" s="1">
        <v>3.66</v>
      </c>
      <c r="C369" s="1">
        <v>1</v>
      </c>
    </row>
    <row r="370" spans="2:3" x14ac:dyDescent="0.25">
      <c r="B370" s="1">
        <v>3.67</v>
      </c>
      <c r="C370" s="1">
        <v>1</v>
      </c>
    </row>
    <row r="371" spans="2:3" x14ac:dyDescent="0.25">
      <c r="B371" s="1">
        <v>3.68</v>
      </c>
      <c r="C371" s="1">
        <v>1</v>
      </c>
    </row>
    <row r="372" spans="2:3" x14ac:dyDescent="0.25">
      <c r="B372" s="1">
        <v>3.69</v>
      </c>
      <c r="C372" s="1">
        <v>1</v>
      </c>
    </row>
    <row r="373" spans="2:3" x14ac:dyDescent="0.25">
      <c r="B373" s="1">
        <v>3.7</v>
      </c>
      <c r="C373" s="1">
        <v>1</v>
      </c>
    </row>
    <row r="374" spans="2:3" x14ac:dyDescent="0.25">
      <c r="B374" s="1">
        <v>3.71</v>
      </c>
      <c r="C374" s="1">
        <v>1</v>
      </c>
    </row>
    <row r="375" spans="2:3" x14ac:dyDescent="0.25">
      <c r="B375" s="1">
        <v>3.72</v>
      </c>
      <c r="C375" s="1">
        <v>1</v>
      </c>
    </row>
    <row r="376" spans="2:3" x14ac:dyDescent="0.25">
      <c r="B376" s="1">
        <v>3.73</v>
      </c>
      <c r="C376" s="1">
        <v>1</v>
      </c>
    </row>
    <row r="377" spans="2:3" x14ac:dyDescent="0.25">
      <c r="B377" s="1">
        <v>3.74</v>
      </c>
      <c r="C377" s="1">
        <v>1</v>
      </c>
    </row>
    <row r="378" spans="2:3" x14ac:dyDescent="0.25">
      <c r="B378" s="1">
        <v>3.75</v>
      </c>
      <c r="C378" s="1">
        <v>1</v>
      </c>
    </row>
    <row r="379" spans="2:3" x14ac:dyDescent="0.25">
      <c r="B379" s="1">
        <v>3.76</v>
      </c>
      <c r="C379" s="1">
        <v>1</v>
      </c>
    </row>
    <row r="380" spans="2:3" x14ac:dyDescent="0.25">
      <c r="B380" s="1">
        <v>3.77</v>
      </c>
      <c r="C380" s="1">
        <v>1</v>
      </c>
    </row>
    <row r="381" spans="2:3" x14ac:dyDescent="0.25">
      <c r="B381" s="1">
        <v>3.78</v>
      </c>
      <c r="C381" s="1">
        <v>1</v>
      </c>
    </row>
    <row r="382" spans="2:3" x14ac:dyDescent="0.25">
      <c r="B382" s="1">
        <v>3.79</v>
      </c>
      <c r="C382" s="1">
        <v>1</v>
      </c>
    </row>
    <row r="383" spans="2:3" x14ac:dyDescent="0.25">
      <c r="B383" s="1">
        <v>3.8</v>
      </c>
      <c r="C383" s="1">
        <v>1</v>
      </c>
    </row>
    <row r="384" spans="2:3" x14ac:dyDescent="0.25">
      <c r="B384" s="1">
        <v>3.81</v>
      </c>
      <c r="C384" s="1">
        <v>1</v>
      </c>
    </row>
    <row r="385" spans="2:3" x14ac:dyDescent="0.25">
      <c r="B385" s="1">
        <v>3.82</v>
      </c>
      <c r="C385" s="1">
        <v>1</v>
      </c>
    </row>
    <row r="386" spans="2:3" x14ac:dyDescent="0.25">
      <c r="B386" s="1">
        <v>3.83</v>
      </c>
      <c r="C386" s="1">
        <v>1</v>
      </c>
    </row>
    <row r="387" spans="2:3" x14ac:dyDescent="0.25">
      <c r="B387" s="1">
        <v>3.84</v>
      </c>
      <c r="C387" s="1">
        <v>1</v>
      </c>
    </row>
    <row r="388" spans="2:3" x14ac:dyDescent="0.25">
      <c r="B388" s="1">
        <v>3.85</v>
      </c>
      <c r="C388" s="1">
        <v>1</v>
      </c>
    </row>
    <row r="389" spans="2:3" x14ac:dyDescent="0.25">
      <c r="B389" s="1">
        <v>3.86</v>
      </c>
      <c r="C389" s="1">
        <v>1</v>
      </c>
    </row>
    <row r="390" spans="2:3" x14ac:dyDescent="0.25">
      <c r="B390" s="1">
        <v>3.87</v>
      </c>
      <c r="C390" s="1">
        <v>1</v>
      </c>
    </row>
    <row r="391" spans="2:3" x14ac:dyDescent="0.25">
      <c r="B391" s="1">
        <v>3.88</v>
      </c>
      <c r="C391" s="1">
        <v>1</v>
      </c>
    </row>
    <row r="392" spans="2:3" x14ac:dyDescent="0.25">
      <c r="B392" s="1">
        <v>3.89</v>
      </c>
      <c r="C392" s="1">
        <v>1</v>
      </c>
    </row>
    <row r="393" spans="2:3" x14ac:dyDescent="0.25">
      <c r="B393" s="1">
        <v>3.9</v>
      </c>
      <c r="C393" s="1">
        <v>1</v>
      </c>
    </row>
    <row r="394" spans="2:3" x14ac:dyDescent="0.25">
      <c r="B394" s="1">
        <v>3.91</v>
      </c>
      <c r="C394" s="1">
        <v>1</v>
      </c>
    </row>
    <row r="395" spans="2:3" x14ac:dyDescent="0.25">
      <c r="B395" s="1">
        <v>3.92</v>
      </c>
      <c r="C395" s="1">
        <v>1</v>
      </c>
    </row>
    <row r="396" spans="2:3" x14ac:dyDescent="0.25">
      <c r="B396" s="1">
        <v>3.93</v>
      </c>
      <c r="C396" s="1">
        <v>1</v>
      </c>
    </row>
    <row r="397" spans="2:3" x14ac:dyDescent="0.25">
      <c r="B397" s="1">
        <v>3.94</v>
      </c>
      <c r="C397" s="1">
        <v>1</v>
      </c>
    </row>
    <row r="398" spans="2:3" x14ac:dyDescent="0.25">
      <c r="B398" s="1">
        <v>3.95</v>
      </c>
      <c r="C398" s="1">
        <v>1</v>
      </c>
    </row>
    <row r="399" spans="2:3" x14ac:dyDescent="0.25">
      <c r="B399" s="1">
        <v>3.96</v>
      </c>
      <c r="C399" s="1">
        <v>1</v>
      </c>
    </row>
    <row r="400" spans="2:3" x14ac:dyDescent="0.25">
      <c r="B400" s="1">
        <v>3.97</v>
      </c>
      <c r="C400" s="1">
        <v>1</v>
      </c>
    </row>
    <row r="401" spans="2:3" x14ac:dyDescent="0.25">
      <c r="B401" s="1">
        <v>3.98</v>
      </c>
      <c r="C401" s="1">
        <v>1</v>
      </c>
    </row>
    <row r="402" spans="2:3" x14ac:dyDescent="0.25">
      <c r="B402" s="1">
        <v>3.99</v>
      </c>
      <c r="C402" s="1">
        <v>1</v>
      </c>
    </row>
    <row r="403" spans="2:3" x14ac:dyDescent="0.25">
      <c r="B403" s="1">
        <v>4</v>
      </c>
      <c r="C403" s="1">
        <v>1</v>
      </c>
    </row>
    <row r="404" spans="2:3" x14ac:dyDescent="0.25">
      <c r="B404" s="1">
        <v>4.01</v>
      </c>
      <c r="C404" s="1">
        <v>1</v>
      </c>
    </row>
    <row r="405" spans="2:3" x14ac:dyDescent="0.25">
      <c r="B405" s="1">
        <v>4.0199999999999996</v>
      </c>
      <c r="C405" s="1">
        <v>1</v>
      </c>
    </row>
    <row r="406" spans="2:3" x14ac:dyDescent="0.25">
      <c r="B406" s="1">
        <v>4.03</v>
      </c>
      <c r="C406" s="1">
        <v>1</v>
      </c>
    </row>
    <row r="407" spans="2:3" x14ac:dyDescent="0.25">
      <c r="B407" s="1">
        <v>4.04</v>
      </c>
      <c r="C407" s="1">
        <v>1</v>
      </c>
    </row>
    <row r="408" spans="2:3" x14ac:dyDescent="0.25">
      <c r="B408" s="1">
        <v>4.05</v>
      </c>
      <c r="C408" s="1">
        <v>1</v>
      </c>
    </row>
    <row r="409" spans="2:3" x14ac:dyDescent="0.25">
      <c r="B409" s="1">
        <v>4.0599999999999996</v>
      </c>
      <c r="C409" s="1">
        <v>1</v>
      </c>
    </row>
    <row r="410" spans="2:3" x14ac:dyDescent="0.25">
      <c r="B410" s="1">
        <v>4.07</v>
      </c>
      <c r="C410" s="1">
        <v>1</v>
      </c>
    </row>
    <row r="411" spans="2:3" x14ac:dyDescent="0.25">
      <c r="B411" s="1">
        <v>4.08</v>
      </c>
      <c r="C411" s="1">
        <v>1</v>
      </c>
    </row>
    <row r="412" spans="2:3" x14ac:dyDescent="0.25">
      <c r="B412" s="1">
        <v>4.09</v>
      </c>
      <c r="C412" s="1">
        <v>1</v>
      </c>
    </row>
    <row r="413" spans="2:3" x14ac:dyDescent="0.25">
      <c r="B413" s="1">
        <v>4.0999999999999996</v>
      </c>
      <c r="C413" s="1">
        <v>1</v>
      </c>
    </row>
    <row r="414" spans="2:3" x14ac:dyDescent="0.25">
      <c r="B414" s="1">
        <v>4.1100000000000003</v>
      </c>
      <c r="C414" s="1">
        <v>1</v>
      </c>
    </row>
    <row r="415" spans="2:3" x14ac:dyDescent="0.25">
      <c r="B415" s="1">
        <v>4.12</v>
      </c>
      <c r="C415" s="1">
        <v>1</v>
      </c>
    </row>
    <row r="416" spans="2:3" x14ac:dyDescent="0.25">
      <c r="B416" s="1">
        <v>4.13</v>
      </c>
      <c r="C416" s="1">
        <v>1</v>
      </c>
    </row>
    <row r="417" spans="2:3" x14ac:dyDescent="0.25">
      <c r="B417" s="1">
        <v>4.1399999999999997</v>
      </c>
      <c r="C417" s="1">
        <v>1</v>
      </c>
    </row>
    <row r="418" spans="2:3" x14ac:dyDescent="0.25">
      <c r="B418" s="1">
        <v>4.1500000000000004</v>
      </c>
      <c r="C418" s="1">
        <v>1</v>
      </c>
    </row>
    <row r="419" spans="2:3" x14ac:dyDescent="0.25">
      <c r="B419" s="1">
        <v>4.16</v>
      </c>
      <c r="C419" s="1">
        <v>1</v>
      </c>
    </row>
    <row r="420" spans="2:3" x14ac:dyDescent="0.25">
      <c r="B420" s="1">
        <v>4.17</v>
      </c>
      <c r="C420" s="1">
        <v>1</v>
      </c>
    </row>
    <row r="421" spans="2:3" x14ac:dyDescent="0.25">
      <c r="B421" s="1">
        <v>4.18</v>
      </c>
      <c r="C421" s="1">
        <v>1</v>
      </c>
    </row>
    <row r="422" spans="2:3" x14ac:dyDescent="0.25">
      <c r="B422" s="1">
        <v>4.1900000000000004</v>
      </c>
      <c r="C422" s="1">
        <v>1</v>
      </c>
    </row>
    <row r="423" spans="2:3" x14ac:dyDescent="0.25">
      <c r="B423" s="1">
        <v>4.2</v>
      </c>
      <c r="C423" s="1">
        <v>1</v>
      </c>
    </row>
    <row r="424" spans="2:3" x14ac:dyDescent="0.25">
      <c r="B424" s="1">
        <v>4.21</v>
      </c>
      <c r="C424" s="1">
        <v>1</v>
      </c>
    </row>
    <row r="425" spans="2:3" x14ac:dyDescent="0.25">
      <c r="B425" s="1">
        <v>4.22</v>
      </c>
      <c r="C425" s="1">
        <v>1</v>
      </c>
    </row>
    <row r="426" spans="2:3" x14ac:dyDescent="0.25">
      <c r="B426" s="1">
        <v>4.2300000000000004</v>
      </c>
      <c r="C426" s="1">
        <v>1</v>
      </c>
    </row>
    <row r="427" spans="2:3" x14ac:dyDescent="0.25">
      <c r="B427" s="1">
        <v>4.24</v>
      </c>
      <c r="C427" s="1">
        <v>1</v>
      </c>
    </row>
    <row r="428" spans="2:3" x14ac:dyDescent="0.25">
      <c r="B428" s="1">
        <v>4.25</v>
      </c>
      <c r="C428" s="1">
        <v>1</v>
      </c>
    </row>
    <row r="429" spans="2:3" x14ac:dyDescent="0.25">
      <c r="B429" s="1">
        <v>4.26</v>
      </c>
      <c r="C429" s="1">
        <v>1</v>
      </c>
    </row>
    <row r="430" spans="2:3" x14ac:dyDescent="0.25">
      <c r="B430" s="1">
        <v>4.2699999999999996</v>
      </c>
      <c r="C430" s="1">
        <v>1</v>
      </c>
    </row>
    <row r="431" spans="2:3" x14ac:dyDescent="0.25">
      <c r="B431" s="1">
        <v>4.28</v>
      </c>
      <c r="C431" s="1">
        <v>1</v>
      </c>
    </row>
    <row r="432" spans="2:3" x14ac:dyDescent="0.25">
      <c r="B432" s="1">
        <v>4.29</v>
      </c>
      <c r="C432" s="1">
        <v>1</v>
      </c>
    </row>
    <row r="433" spans="2:3" x14ac:dyDescent="0.25">
      <c r="B433" s="1">
        <v>4.3</v>
      </c>
      <c r="C433" s="1">
        <v>1</v>
      </c>
    </row>
    <row r="434" spans="2:3" x14ac:dyDescent="0.25">
      <c r="B434" s="1">
        <v>4.3099999999999996</v>
      </c>
      <c r="C434" s="1">
        <v>1</v>
      </c>
    </row>
    <row r="435" spans="2:3" x14ac:dyDescent="0.25">
      <c r="B435" s="1">
        <v>4.32</v>
      </c>
      <c r="C435" s="1">
        <v>1</v>
      </c>
    </row>
    <row r="436" spans="2:3" x14ac:dyDescent="0.25">
      <c r="B436" s="1">
        <v>4.33</v>
      </c>
      <c r="C436" s="1">
        <v>1</v>
      </c>
    </row>
    <row r="437" spans="2:3" x14ac:dyDescent="0.25">
      <c r="B437" s="1">
        <v>4.34</v>
      </c>
      <c r="C437" s="1">
        <v>1</v>
      </c>
    </row>
    <row r="438" spans="2:3" x14ac:dyDescent="0.25">
      <c r="B438" s="1">
        <v>4.3499999999999996</v>
      </c>
      <c r="C438" s="1">
        <v>1</v>
      </c>
    </row>
    <row r="439" spans="2:3" x14ac:dyDescent="0.25">
      <c r="B439" s="1">
        <v>4.3600000000000003</v>
      </c>
      <c r="C439" s="1">
        <v>1</v>
      </c>
    </row>
    <row r="440" spans="2:3" x14ac:dyDescent="0.25">
      <c r="B440" s="1">
        <v>4.37</v>
      </c>
      <c r="C440" s="1">
        <v>1</v>
      </c>
    </row>
    <row r="441" spans="2:3" x14ac:dyDescent="0.25">
      <c r="B441" s="1">
        <v>4.38</v>
      </c>
      <c r="C441" s="1">
        <v>1</v>
      </c>
    </row>
    <row r="442" spans="2:3" x14ac:dyDescent="0.25">
      <c r="B442" s="1">
        <v>4.3899999999999997</v>
      </c>
      <c r="C442" s="1">
        <v>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dimension ref="B2:I28"/>
  <sheetViews>
    <sheetView topLeftCell="B9" zoomScale="120" zoomScaleNormal="120" workbookViewId="0">
      <selection activeCell="H7" sqref="H7"/>
    </sheetView>
  </sheetViews>
  <sheetFormatPr baseColWidth="10" defaultColWidth="11.42578125" defaultRowHeight="15" x14ac:dyDescent="0.25"/>
  <cols>
    <col min="2" max="2" width="42.140625" customWidth="1"/>
  </cols>
  <sheetData>
    <row r="2" spans="2:9" x14ac:dyDescent="0.25">
      <c r="B2" t="s">
        <v>7</v>
      </c>
      <c r="C2" t="s">
        <v>705</v>
      </c>
    </row>
    <row r="3" spans="2:9" ht="15.75" thickBot="1" x14ac:dyDescent="0.3">
      <c r="B3" t="s">
        <v>706</v>
      </c>
      <c r="C3" s="1" t="e">
        <f>#REF!</f>
        <v>#REF!</v>
      </c>
    </row>
    <row r="4" spans="2:9" ht="16.5" thickBot="1" x14ac:dyDescent="0.3">
      <c r="B4" t="s">
        <v>707</v>
      </c>
      <c r="C4" s="1" t="e">
        <f>#REF!</f>
        <v>#REF!</v>
      </c>
      <c r="G4" s="3"/>
      <c r="H4" s="356" t="s">
        <v>708</v>
      </c>
      <c r="I4" s="357"/>
    </row>
    <row r="5" spans="2:9" ht="15.75" x14ac:dyDescent="0.25">
      <c r="B5" t="s">
        <v>709</v>
      </c>
      <c r="C5" s="1" t="e">
        <f>#REF!</f>
        <v>#REF!</v>
      </c>
      <c r="G5" s="3" t="s">
        <v>710</v>
      </c>
      <c r="H5" s="4">
        <v>0.5</v>
      </c>
      <c r="I5" s="5">
        <f>H5</f>
        <v>0.5</v>
      </c>
    </row>
    <row r="6" spans="2:9" ht="15.75" x14ac:dyDescent="0.25">
      <c r="B6" t="s">
        <v>711</v>
      </c>
      <c r="C6" s="1" t="e">
        <f>#REF!</f>
        <v>#REF!</v>
      </c>
      <c r="G6" s="6" t="s">
        <v>712</v>
      </c>
      <c r="H6" s="7">
        <v>0.2</v>
      </c>
      <c r="I6" s="8">
        <f>H5+H6</f>
        <v>0.7</v>
      </c>
    </row>
    <row r="7" spans="2:9" ht="15.75" x14ac:dyDescent="0.25">
      <c r="B7" t="s">
        <v>713</v>
      </c>
      <c r="C7" s="1" t="e">
        <f>#REF!</f>
        <v>#REF!</v>
      </c>
      <c r="G7" s="6" t="s">
        <v>714</v>
      </c>
      <c r="H7" s="7">
        <v>0.2</v>
      </c>
      <c r="I7" s="8">
        <f>I6+H7</f>
        <v>0.89999999999999991</v>
      </c>
    </row>
    <row r="8" spans="2:9" ht="15.75" x14ac:dyDescent="0.25">
      <c r="B8" t="s">
        <v>715</v>
      </c>
      <c r="C8" s="1" t="e">
        <f>#REF!</f>
        <v>#REF!</v>
      </c>
      <c r="G8" s="6" t="s">
        <v>716</v>
      </c>
      <c r="H8" s="7">
        <v>0.1</v>
      </c>
      <c r="I8" s="8">
        <f>I7+H8</f>
        <v>0.99999999999999989</v>
      </c>
    </row>
    <row r="9" spans="2:9" ht="16.5" thickBot="1" x14ac:dyDescent="0.3">
      <c r="B9" t="s">
        <v>717</v>
      </c>
      <c r="C9" s="1" t="e">
        <f>#REF!</f>
        <v>#REF!</v>
      </c>
      <c r="G9" s="9" t="s">
        <v>718</v>
      </c>
      <c r="H9" s="10">
        <f>SUM(H5:H8)</f>
        <v>0.99999999999999989</v>
      </c>
      <c r="I9" s="11"/>
    </row>
    <row r="10" spans="2:9" ht="16.5" thickBot="1" x14ac:dyDescent="0.3">
      <c r="C10" s="1"/>
      <c r="G10" s="6"/>
      <c r="H10" s="12"/>
      <c r="I10" s="13"/>
    </row>
    <row r="11" spans="2:9" ht="16.5" thickBot="1" x14ac:dyDescent="0.3">
      <c r="B11" t="s">
        <v>230</v>
      </c>
      <c r="C11" t="s">
        <v>705</v>
      </c>
      <c r="G11" s="14" t="s">
        <v>719</v>
      </c>
      <c r="H11" s="15"/>
      <c r="I11" s="16" t="e">
        <f>#REF!</f>
        <v>#REF!</v>
      </c>
    </row>
    <row r="12" spans="2:9" ht="16.5" thickBot="1" x14ac:dyDescent="0.3">
      <c r="B12" t="s">
        <v>260</v>
      </c>
      <c r="C12" s="2" t="e">
        <f>#REF!</f>
        <v>#REF!</v>
      </c>
      <c r="G12" s="6"/>
      <c r="H12" s="12"/>
      <c r="I12" s="13"/>
    </row>
    <row r="13" spans="2:9" ht="15.75" x14ac:dyDescent="0.25">
      <c r="B13" t="s">
        <v>46</v>
      </c>
      <c r="C13" s="2" t="e">
        <f>#REF!</f>
        <v>#REF!</v>
      </c>
      <c r="G13" s="3" t="s">
        <v>720</v>
      </c>
      <c r="H13" s="17" t="e">
        <f>(I11-H14)/2</f>
        <v>#REF!</v>
      </c>
      <c r="I13" s="18"/>
    </row>
    <row r="14" spans="2:9" ht="15.75" x14ac:dyDescent="0.25">
      <c r="B14" t="s">
        <v>56</v>
      </c>
      <c r="C14" s="2" t="e">
        <f>#REF!</f>
        <v>#REF!</v>
      </c>
      <c r="G14" s="6" t="s">
        <v>721</v>
      </c>
      <c r="H14" s="19">
        <v>1.4999999999999999E-2</v>
      </c>
      <c r="I14" s="20"/>
    </row>
    <row r="15" spans="2:9" ht="16.5" thickBot="1" x14ac:dyDescent="0.3">
      <c r="B15" t="s">
        <v>345</v>
      </c>
      <c r="C15" s="2" t="e">
        <f>#REF!</f>
        <v>#REF!</v>
      </c>
      <c r="G15" s="9" t="s">
        <v>722</v>
      </c>
      <c r="H15" s="10" t="e">
        <f>SUM(H5:H8)-H13-H14</f>
        <v>#REF!</v>
      </c>
      <c r="I15" s="21"/>
    </row>
    <row r="16" spans="2:9" x14ac:dyDescent="0.25">
      <c r="B16" t="s">
        <v>723</v>
      </c>
      <c r="C16" s="2" t="e">
        <f>#REF!</f>
        <v>#REF!</v>
      </c>
    </row>
    <row r="17" spans="2:3" x14ac:dyDescent="0.25">
      <c r="B17" t="s">
        <v>65</v>
      </c>
      <c r="C17" s="2" t="e">
        <f>#REF!</f>
        <v>#REF!</v>
      </c>
    </row>
    <row r="18" spans="2:3" x14ac:dyDescent="0.25">
      <c r="B18" t="s">
        <v>93</v>
      </c>
      <c r="C18" s="2" t="e">
        <f>#REF!</f>
        <v>#REF!</v>
      </c>
    </row>
    <row r="19" spans="2:3" x14ac:dyDescent="0.25">
      <c r="B19" t="s">
        <v>724</v>
      </c>
      <c r="C19" s="2" t="e">
        <f>#REF!</f>
        <v>#REF!</v>
      </c>
    </row>
    <row r="20" spans="2:3" x14ac:dyDescent="0.25">
      <c r="B20" t="s">
        <v>115</v>
      </c>
      <c r="C20" s="2" t="e">
        <f>#REF!</f>
        <v>#REF!</v>
      </c>
    </row>
    <row r="21" spans="2:3" x14ac:dyDescent="0.25">
      <c r="B21" t="s">
        <v>106</v>
      </c>
      <c r="C21" s="2" t="e">
        <f>#REF!</f>
        <v>#REF!</v>
      </c>
    </row>
    <row r="22" spans="2:3" x14ac:dyDescent="0.25">
      <c r="B22" t="s">
        <v>124</v>
      </c>
      <c r="C22" s="2" t="e">
        <f>#REF!</f>
        <v>#REF!</v>
      </c>
    </row>
    <row r="23" spans="2:3" x14ac:dyDescent="0.25">
      <c r="B23" t="s">
        <v>521</v>
      </c>
      <c r="C23" s="2" t="e">
        <f>#REF!</f>
        <v>#REF!</v>
      </c>
    </row>
    <row r="24" spans="2:3" x14ac:dyDescent="0.25">
      <c r="B24" t="s">
        <v>725</v>
      </c>
      <c r="C24" s="2" t="e">
        <f>#REF!</f>
        <v>#REF!</v>
      </c>
    </row>
    <row r="25" spans="2:3" x14ac:dyDescent="0.25">
      <c r="B25" t="s">
        <v>726</v>
      </c>
      <c r="C25" s="2" t="e">
        <f>#REF!</f>
        <v>#REF!</v>
      </c>
    </row>
    <row r="26" spans="2:3" x14ac:dyDescent="0.25">
      <c r="B26" t="s">
        <v>573</v>
      </c>
      <c r="C26" s="2" t="e">
        <f>#REF!</f>
        <v>#REF!</v>
      </c>
    </row>
    <row r="27" spans="2:3" x14ac:dyDescent="0.25">
      <c r="B27" t="s">
        <v>163</v>
      </c>
      <c r="C27" s="1" t="e">
        <f>#REF!</f>
        <v>#REF!</v>
      </c>
    </row>
    <row r="28" spans="2:3" x14ac:dyDescent="0.25">
      <c r="B28" t="s">
        <v>727</v>
      </c>
      <c r="C28" s="1" t="e">
        <f>#REF!</f>
        <v>#REF!</v>
      </c>
    </row>
  </sheetData>
  <mergeCells count="1">
    <mergeCell ref="H4:I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IV TRIM</vt:lpstr>
      <vt:lpstr>Hoja4</vt:lpstr>
      <vt:lpstr>TABLA DINÁMICA</vt:lpstr>
      <vt:lpstr>Hoja3</vt:lpstr>
      <vt:lpstr>Hoja2</vt:lpstr>
      <vt:lpstr>Hoja1</vt:lpstr>
      <vt:lpstr>TABLAS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Jose Dolores Valoyes</cp:lastModifiedBy>
  <cp:revision/>
  <dcterms:created xsi:type="dcterms:W3CDTF">2020-11-26T21:38:07Z</dcterms:created>
  <dcterms:modified xsi:type="dcterms:W3CDTF">2024-04-11T19:15:59Z</dcterms:modified>
  <cp:category/>
  <cp:contentStatus/>
</cp:coreProperties>
</file>