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hidePivotFieldList="1" defaultThemeVersion="166925"/>
  <mc:AlternateContent xmlns:mc="http://schemas.openxmlformats.org/markup-compatibility/2006">
    <mc:Choice Requires="x15">
      <x15ac:absPath xmlns:x15ac="http://schemas.microsoft.com/office/spreadsheetml/2010/11/ac" url="/Users/andresfarizac/Dropbox/Work/INDERBU/INDERBU 2.0/TODOS/MIPG/Planes de Trabajo/2023-2024/Seguimiento/"/>
    </mc:Choice>
  </mc:AlternateContent>
  <xr:revisionPtr revIDLastSave="0" documentId="13_ncr:1_{B9C18510-FD9C-E246-A56A-03647C8226AF}" xr6:coauthVersionLast="47" xr6:coauthVersionMax="47" xr10:uidLastSave="{00000000-0000-0000-0000-000000000000}"/>
  <bookViews>
    <workbookView xWindow="0" yWindow="460" windowWidth="27320" windowHeight="1396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TRIM'!$A$9:$BV$81</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6" i="11" l="1"/>
  <c r="O28" i="11"/>
  <c r="O71" i="11"/>
  <c r="O67" i="11"/>
  <c r="O12" i="11"/>
  <c r="O13" i="11"/>
  <c r="O14" i="11"/>
  <c r="O15" i="11"/>
  <c r="O16" i="11"/>
  <c r="O17" i="11"/>
  <c r="O18" i="11"/>
  <c r="O19" i="11"/>
  <c r="O20" i="11"/>
  <c r="O21" i="11"/>
  <c r="O22" i="11"/>
  <c r="O23" i="11"/>
  <c r="O24" i="11"/>
  <c r="O25" i="11"/>
  <c r="O27"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8" i="11"/>
  <c r="O69" i="11"/>
  <c r="O70" i="11"/>
  <c r="O72" i="11"/>
  <c r="O73" i="11"/>
  <c r="O74" i="11"/>
  <c r="O75" i="11"/>
  <c r="O76" i="11"/>
  <c r="O77" i="11"/>
  <c r="O78" i="11"/>
  <c r="O79" i="11"/>
  <c r="O80" i="11"/>
  <c r="O11" i="11"/>
  <c r="O10"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 r="O8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PAREJA</author>
  </authors>
  <commentList>
    <comment ref="A74" authorId="0" shapeId="0" xr:uid="{037526D5-63C4-49AD-81C6-3BFC3126DE74}">
      <text>
        <r>
          <rPr>
            <b/>
            <sz val="9"/>
            <color indexed="81"/>
            <rFont val="Tahoma"/>
            <family val="2"/>
          </rPr>
          <t>ISABEL PAREJA:</t>
        </r>
        <r>
          <rPr>
            <sz val="9"/>
            <color indexed="81"/>
            <rFont val="Tahoma"/>
            <family val="2"/>
          </rPr>
          <t xml:space="preserve">
6 actividades en el Plan de acciñon anterior para la politica de control interno</t>
        </r>
      </text>
    </comment>
  </commentList>
</comments>
</file>

<file path=xl/sharedStrings.xml><?xml version="1.0" encoding="utf-8"?>
<sst xmlns="http://schemas.openxmlformats.org/spreadsheetml/2006/main" count="3151" uniqueCount="765">
  <si>
    <t>PLAN DE ACCIÓN MODELO INTEGRADO DE PLANEACIÓN Y GESTIÓN MIPG 2023 - 2024
INDERBU</t>
  </si>
  <si>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</si>
  <si>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</si>
  <si>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</si>
  <si>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</si>
  <si>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</si>
  <si>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</si>
  <si>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</si>
  <si>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</si>
  <si>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</si>
  <si>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</si>
  <si>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</si>
  <si>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</si>
  <si>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</si>
  <si>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</si>
  <si>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</si>
  <si>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</si>
  <si>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</si>
  <si>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</si>
  <si>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</si>
  <si>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</si>
  <si>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</si>
  <si>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2023</t>
  </si>
  <si>
    <t>AÑO 2024</t>
  </si>
  <si>
    <t>III Trim</t>
  </si>
  <si>
    <t>IV Trim</t>
  </si>
  <si>
    <t>I Trim</t>
  </si>
  <si>
    <t>II Trim</t>
  </si>
  <si>
    <t>Talento Humano</t>
  </si>
  <si>
    <t>Gestión Estratégica del Talento Humano</t>
  </si>
  <si>
    <t>Elaborar documento de Manual de funciones actualizado de acuerdo a las necesidades de la entidad.</t>
  </si>
  <si>
    <t>Documento Manual de funciones actualizado.</t>
  </si>
  <si>
    <t>INCREMENTO</t>
  </si>
  <si>
    <t>Humanos, físicos y Tecnológicos</t>
  </si>
  <si>
    <t>Subdirector Administrativo y Financiero</t>
  </si>
  <si>
    <t>Elaborar y aprobar la Politica de Gestión del Talento Humano de la Entidad.</t>
  </si>
  <si>
    <t xml:space="preserve">Politica de Gestión del Talento humano elaborada y aprobada. </t>
  </si>
  <si>
    <t>Incluir dentro del plan de bienestar de la vigencia 2023 tres actividades con el fin de mejorar el clima laboral teniendo en cuenta los resultados de batería de riesgo psicosocial periodo anterior. Aplicar la batería de riesgo psicosocial vigencia 2023 para implementar el plan de bienestar vigencia 2024.</t>
  </si>
  <si>
    <t>Cronograma de actividades y evidencia de ejecución de las actividades programadas -Informe de aplicación de Batería de Riesgo Psicosocial Vigencia 2023.</t>
  </si>
  <si>
    <t>Plan de Bienestar 2024 con actividades encaminadas a mejorar el clima laboral según resultados de la batería de riesgo psicosocial 2023</t>
  </si>
  <si>
    <t xml:space="preserve">Realizar capacitaciones al personal sobre diversidad , violencia de genero y discriminación de dichas comunidades. </t>
  </si>
  <si>
    <t>Capacitación sobre diversidad, violencia de género y discriminación a los funcionarios y contratistas realizada</t>
  </si>
  <si>
    <t xml:space="preserve">Elaborar procedimiento y/o manual de los acuerdos de gestión. </t>
  </si>
  <si>
    <t>procedimiento y/o manual de los acuerdos de gestión elaborado</t>
  </si>
  <si>
    <t>Elaborar formato de los acuerdos de gestión.</t>
  </si>
  <si>
    <t>Formato elaborado.</t>
  </si>
  <si>
    <t>Integridad</t>
  </si>
  <si>
    <t>Elaborar y aprobar la politica de integridad de la entidad.</t>
  </si>
  <si>
    <t>Politica de integridad de la entidad elaborada y aprobada.</t>
  </si>
  <si>
    <t>Desarrollar 5 jornadas de sensibilización de los valores de la entidad para desarrollar el hábito de actuar de forma coherente con la ética de la institución</t>
  </si>
  <si>
    <t>Jornadas de sensibilización realizadas</t>
  </si>
  <si>
    <t>Realizar evaluación del cumplimiento de los valores y principios de la entidad por los servidores públicos.</t>
  </si>
  <si>
    <t>Informe de evaluación de apropiación de valores realizado.</t>
  </si>
  <si>
    <t xml:space="preserve">Realizar actividades de socialización del procedimiento de conflicto de intereses y rutas de acceso a canales de consulta y orientación para el manejo de conflictos de intereses  y su declaración. </t>
  </si>
  <si>
    <t>Registro de actividades de socialización realizadas</t>
  </si>
  <si>
    <t xml:space="preserve">Direccionamiento Estratégico y Planeación </t>
  </si>
  <si>
    <t>Planeación institucional</t>
  </si>
  <si>
    <t>Implementar acciones y estrategias dirigidas a capacitar a los grupos de valor y control social en forma directa por parte de la entidad o en alianza con otros organismos públicos (ESAP, DAFP, Ministerio del Interior, entre otros).</t>
  </si>
  <si>
    <t>Capacitaciones dirigidas a grupos de valor realizadas</t>
  </si>
  <si>
    <t>Subdirector Técnico - Planeación</t>
  </si>
  <si>
    <t xml:space="preserve">Elaborar plan de acción institucional por procesos de la entidad vigencia 2024 teniendo en cuenta la participación ciudadana con enfoque diferencial y de derechos humanos. </t>
  </si>
  <si>
    <t>Plan de acción Elaborado</t>
  </si>
  <si>
    <t xml:space="preserve">Hacer el seguimiento al plan de acción institucional vigencia 2023 y 2024 </t>
  </si>
  <si>
    <t>Seguimiento realizado.</t>
  </si>
  <si>
    <t>Gestión con valores para resultados</t>
  </si>
  <si>
    <t>Gobierno digital</t>
  </si>
  <si>
    <t xml:space="preserve">Crear y socializar la politica de Guia de estilos de publicación y generación de información de la entidad en la página web institucional de acuerdo a los lineamientos del Ministerio de Tecnologias de la Información y las Comunicaciones. </t>
  </si>
  <si>
    <t xml:space="preserve">Politica de Guia de estilos de publicación creada y socilaizada. </t>
  </si>
  <si>
    <t>Renovar la infraestructura tecnológica institucional para mejorar los procesos y servicios misionales.</t>
  </si>
  <si>
    <t xml:space="preserve">Ordenes de compra de tienda virtual del estado Colombiano. </t>
  </si>
  <si>
    <t>Mantener actualizado el  conjunto de datos publicados en el portal y en la web de la Entidad</t>
  </si>
  <si>
    <t>Datos abiertos actualizados y publicados</t>
  </si>
  <si>
    <t>MANTENIMIENTO</t>
  </si>
  <si>
    <t>Actualizar las vistas de información de la arquitectura de información para todas las fuentes.</t>
  </si>
  <si>
    <t>Repositorio de arquitectura de información actualizado</t>
  </si>
  <si>
    <t>Mantener actualizadas las visitas de despliegue, conectividad y almacenamiento de la arquitectura de infraestructura de TI de la entidad.</t>
  </si>
  <si>
    <t>Inventario tecnológico de la entidad actualizado</t>
  </si>
  <si>
    <t>Mantener actualizado el esquema de soporte y mantenimiento de los sistemas de información, implementarlo y actualizarlo mediante un proceso de mejora continua de acuerdo con los lineamientos del Ministerio de Tecnologías de la Información y las Comunicaciones.</t>
  </si>
  <si>
    <t xml:space="preserve">Esquema de soporte y mantenimiento de los sistemas de información (base listado de sistemas de información) actualizado. </t>
  </si>
  <si>
    <t>Mantener actualizado el plan de continuidad de los servicios tecnológicos mediante pruebas y verificaciones acordes a las necesidades de la entidad.</t>
  </si>
  <si>
    <t>Plan de continuidad de los servicios tecnológicos actualizado.</t>
  </si>
  <si>
    <t>Mantener actualizado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</si>
  <si>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Inventario de activos de seguridad y privacidad de la información de la entidad, actualizado y aprobado (documento de inventario y acta de comité de Gestión y Desempeño Institucional)</t>
  </si>
  <si>
    <t>Mantener actualizados los  indicadores de uso y apropiación TI</t>
  </si>
  <si>
    <t>Batería de indicadores de uso y apropiación de TI actualizada.</t>
  </si>
  <si>
    <t>Aprobar la matriz de riesgos de seguridad y privacidad de la información de la entidad, mediante el comité de gestión y desempeño institucional.</t>
  </si>
  <si>
    <t>Matriz de riesgos de seguridad y privacidad de la información aprobada.</t>
  </si>
  <si>
    <t>Elaborar e Implementar un plan de mantenimiento preventivo y evolutivo (de mejoramiento) sobre la infraestructura de TI de la entidad.</t>
  </si>
  <si>
    <t>Plan de mantenimiento preventivo y evolutivo implementado</t>
  </si>
  <si>
    <t>Utilizar acuerdos marco de precios para bienes y servicios de TI con el propósito de optimizar las compras de tecnologías de información de la entidad.</t>
  </si>
  <si>
    <t>Procesos de adquisición de TI celebrados a través de la TVEC.</t>
  </si>
  <si>
    <t>Utilizar técnicas de analítica de datos para describir hechos o fenómenos de la entidad (analítica descriptiva).</t>
  </si>
  <si>
    <t>Informe de analitica de datos de ingresos a escenarios deportivos y PQRSD realizado</t>
  </si>
  <si>
    <t>Seguridad digital</t>
  </si>
  <si>
    <t>Mantener actualizado y realizar la medicion de cumplimiento de los objetivos específicos de seguridad de la información, aprobarlos mediante la alta dirección y medir su nivel de cumplimiento mediante los indicadores definidos para tal fin.</t>
  </si>
  <si>
    <t>Batería de indicadores para medir el nivel de cumplimiento de los objetivos específicos de seguridad de la información</t>
  </si>
  <si>
    <t>Revisar y actualizar roles y responsabilidades especificos de seguridad de la información de acuerdo con las necesidades de la entidad y aprobarlos mediante la alta dirección y el proceso de mejora continua.</t>
  </si>
  <si>
    <t>Listado de roles y responsabilidades específicos de seguridad de la información</t>
  </si>
  <si>
    <t>Hacer campañas de concientización en temas de seguridad de la información de manera frecuente y periódica, específicas para cada uno de los distintos roles dentro de la entidad.</t>
  </si>
  <si>
    <t>Socialización de temas críticos de seguridad de la información en la entidad realizada</t>
  </si>
  <si>
    <t>Realizar un diagnóstico de seguridad y privacidad de la información para la vigencia 2023-2024 mediante la herramienta de autodiagnóstico del Modelo de Seguridad y Privacidad de la Información (MSPI).</t>
  </si>
  <si>
    <t>Diagnóstico de Seguridad y Privacidad de la Información a través de herramientas de autodiagnóstico del MSPI</t>
  </si>
  <si>
    <t>Destinar recursos económicos y humanos que satisfagan las necesidades de seguridad de la información de la entidad.</t>
  </si>
  <si>
    <t>Listado de inversiones en seguridad y privacidad de la información</t>
  </si>
  <si>
    <t>Actualizar la política de seguridad y privacidad de la información de la entidad, aprobarla mediante el comité de gestión y desempeño institucional, implementarla y actualizarla mediante un proceso de mejora continua, de acuerdo con los lineamientos del Ministerio de Tecnologías de la Información y Comunicaciones.</t>
  </si>
  <si>
    <t>Política de seguridad y privacidad de la información actualizada</t>
  </si>
  <si>
    <t>Racionalización de trámites</t>
  </si>
  <si>
    <t>Realizar el Diagnóstico de los trámites de la entidad, susceptibles a inscribirse en el SUIT</t>
  </si>
  <si>
    <t>Diagnóstico de los trámites de la entidad, susceptibles a inscribirse en el SUIT</t>
  </si>
  <si>
    <t>Subdirector Técnico</t>
  </si>
  <si>
    <t>Racionalización de Tramites</t>
  </si>
  <si>
    <t>Inscribir en el aplicativo SUIT tramites y/o OPA´S  de la entidad de acuerdo al diagnostico realizado</t>
  </si>
  <si>
    <t>Tramites y/o OPA´S inscritos en el aplicativo SUIT</t>
  </si>
  <si>
    <t>Elaboración Guía  para la implementación de la Política de Racionalización de Tramites.</t>
  </si>
  <si>
    <t xml:space="preserve"> Guía  para la implementación de la Política de Racionalización de Tramites elaborada.</t>
  </si>
  <si>
    <t>Servicio al ciudadano</t>
  </si>
  <si>
    <t>Elaborar, aprobar y socializar el Manual de Atención al ciudadano del INDERBU</t>
  </si>
  <si>
    <t xml:space="preserve">Manual de Atención al ciudadano del INDERBU documentado , aprobado y socializado. </t>
  </si>
  <si>
    <t>Realizar  Curso basico de lenguaje de señas a los funcionarios y contratistas del INDERBU.</t>
  </si>
  <si>
    <t>Curso basico de  lenguaje de señas a los funcionarios y contratistas  del INDERBU  realizado.</t>
  </si>
  <si>
    <t xml:space="preserve">Realizar  capacitación en  temas relacionados con la política al servicio al ciudadano </t>
  </si>
  <si>
    <t xml:space="preserve">Capacitación realizada sobre política  del Servicio al Ciudadano </t>
  </si>
  <si>
    <t>Elaborar  la guia de buenas prácticas en el servicio al ciudadano del INDERBU</t>
  </si>
  <si>
    <t xml:space="preserve"> Guia de Buenas pracgticas en el servicio al ciudadano sel INDEBRU elaborada. </t>
  </si>
  <si>
    <t>Participación ciudadana en la gestión pública</t>
  </si>
  <si>
    <t>Elaborar  el plan de Participación Ciudadana 2024</t>
  </si>
  <si>
    <t>Plan de participación Ciudadana 2024 Elaborado</t>
  </si>
  <si>
    <t>Jefe de Oficina de Prensa</t>
  </si>
  <si>
    <t>Implementar el Plan de Participación Ciudadana 2024.</t>
  </si>
  <si>
    <t>Plan de participación Ciudadana 2024 Implementado</t>
  </si>
  <si>
    <t xml:space="preserve">Publicar y divulgar la formulación del  Plan Anticorrupción y Atención al ciudadano 2024 en pagina web de la entidad con el fin de garantizar la participación ciudadana en la construcción de este. 
</t>
  </si>
  <si>
    <t xml:space="preserve">Plan Anticorrupción y Atención al Ciudadano 2024 preliminar publicado en pagina web. </t>
  </si>
  <si>
    <t>Establecer, mediante variables cuantificables, si los ejercicios de rendición de cuentas han incrementado la participación de la ciudadanía en general. Desde el sistema de control interno efectuar su verificación.</t>
  </si>
  <si>
    <t>Encuesta de satisfacción del ejercicio de rendición de cuentas de la institución diligenciadas.</t>
  </si>
  <si>
    <t>Publicar y divulgar en los espacios de participación ciudadana y/o rendición de cuentas  el cumplimiento en gestión documental y administración de archivos</t>
  </si>
  <si>
    <t xml:space="preserve">Cumplimiento en gestión documental y administración de archivos  publicado y divulgado en espacios de participación ciudadana y/o rendición de cuentas. </t>
  </si>
  <si>
    <t>Rendir cuentas en los nodos del Sistema Nacional de Rendición de Cuentas (SNRdC)</t>
  </si>
  <si>
    <t>Publicación en el Sistema Nacional de Rendición de Cuentas (SNRdC) del nodo conformado.</t>
  </si>
  <si>
    <t>Incluir en los informes y acciones de difusión para la rendición de cuentas la información sobre el avance en la garantía de derechos a partir de las metas y resultados de la planeación institucional.</t>
  </si>
  <si>
    <t>Informes de rendición de cuentas incluyendo metas y resultados de la gestión</t>
  </si>
  <si>
    <t xml:space="preserve">Información y Comunicación </t>
  </si>
  <si>
    <t>Gestión documental</t>
  </si>
  <si>
    <t>Realizar Diagnóstico Integral de Archivo, el cual incluye, los aspectos archivísticos, de administración, conservación, infraestructura y tecnología vigencia 2024</t>
  </si>
  <si>
    <t>Diagnóstico Integral de Archivos "DIA" vigencia 2024</t>
  </si>
  <si>
    <t>Actualizar y aprobar la Política Gestión Documental.</t>
  </si>
  <si>
    <t>Política Gestión Documental Actualizada y aprobada</t>
  </si>
  <si>
    <t xml:space="preserve">Realizar el documento preliminar de la actualización de las Tablas de Retención Documental  de la entidad. </t>
  </si>
  <si>
    <t>Documento preliminar de las Tabla de Retención Documental actualizadas.</t>
  </si>
  <si>
    <t>Realizar el saneamiento ambiental de áreas de archivo (fumigación, desinfección, desratización, desinsectación) donde se conservan los soportes físicos de la entidad.</t>
  </si>
  <si>
    <t>Certificados de fumigación, desinfección, desratización y desinsectación a los depósitos de archivo expedido por la entidad que realizó la actividad.</t>
  </si>
  <si>
    <t>Realizar transferencias primarias de acuerdo con la Tabla de Retención Documental</t>
  </si>
  <si>
    <t xml:space="preserve">Transferencias primarias de acuerdo con la Tabla de Retención Documental realizadas </t>
  </si>
  <si>
    <t xml:space="preserve"> </t>
  </si>
  <si>
    <t xml:space="preserve">Realizar inventario de  la totalidad de la documentación de los archivo centrales de la institución en el Formato Único de Inventario Documental - FUID  </t>
  </si>
  <si>
    <t>Inventario de  la totalidad de la documentación de los archivo centrales de la institución en el Formato Único de Inventario Documental - FUID realizado</t>
  </si>
  <si>
    <t>Elaborar catálogos e índices para las series y subseries documentales de conservación total</t>
  </si>
  <si>
    <t xml:space="preserve"> Catálogos e índices para las series y subseries documentales de conservación total elaborados</t>
  </si>
  <si>
    <t>TRANSPARENCIA Y ACCESO A LA INFORMACION PUBLICA</t>
  </si>
  <si>
    <t>Publicar y Divulgar el Plan Anticorrupción y de Atención al Ciudadano a sus grupos de valor y a la ciudadanía en pantallas, carteleras y págna web institucional.</t>
  </si>
  <si>
    <t>Plan Anticorrupción y de Atención al Ciudadano publicado en pantallas, carteleras y págna web institucional y divulgado en redes sociales.</t>
  </si>
  <si>
    <t xml:space="preserve">Realizar publicaciones en la pagina web en formato accesible para las personas con discapacidad visual y/o auditiva. </t>
  </si>
  <si>
    <t>publicaciones en la pagina web en formato accesible para las personas con discapacidad auditiva realizadas</t>
  </si>
  <si>
    <t>Gestión del Conocimiento y la innovación</t>
  </si>
  <si>
    <t>Gestión del conocimiento y la innovación</t>
  </si>
  <si>
    <t>Contar con repositorios de conocimiento explícito en la entidad para evitar su pérdida.</t>
  </si>
  <si>
    <t>Repositorio de conocimiento explícito almacenado en la intranet de la entidad (NAS)</t>
  </si>
  <si>
    <t>Subdirector Operativo y  Sistemas</t>
  </si>
  <si>
    <t>Actualizar la Política Gestión del Conocimiento e Innovación</t>
  </si>
  <si>
    <t xml:space="preserve">Documento  de la Política Gestión del Conocimiento e Innovación Actualizado </t>
  </si>
  <si>
    <t xml:space="preserve">Subdirector Operativo </t>
  </si>
  <si>
    <t>Realizar encuesta de Identificación de Necesidades de Investigación y Analisis de la fuga de conocimiento.</t>
  </si>
  <si>
    <t>Encuesta Identificación Necesidades de Investigación y Analisis  de la fuga de conocimiento realizada.</t>
  </si>
  <si>
    <t>Subdirector Operativo</t>
  </si>
  <si>
    <t>Estructurar Guia para mitigar la fuga de conocimiento institucional.</t>
  </si>
  <si>
    <t xml:space="preserve">Guia para mitigar la fuga de conocimiento institucional documentada. </t>
  </si>
  <si>
    <t>Generar campañas con la información misional de la entidad para difundir a sus grupos de valor.</t>
  </si>
  <si>
    <t>Campañas con información misional para difundir a grupos de valor (pagina web, redes sociales, flayers, pendón)</t>
  </si>
  <si>
    <t>Subdirector Operativo y  Prensa</t>
  </si>
  <si>
    <t>Documentar y aprobar en mejora continua el subproceso Deporte Asociados</t>
  </si>
  <si>
    <t>Subproceso Deporte Asociados documentado</t>
  </si>
  <si>
    <t>Subdirector Operativo y  Calidad</t>
  </si>
  <si>
    <t xml:space="preserve">Crear a traves del Comité Institucional de Gestión y Desempeño el equipo interdisciplinario para líderar la  política de Gestión del Conocimiento </t>
  </si>
  <si>
    <t xml:space="preserve">Creación  y aprobación del equipo interdisciplinario para líderar la  política de Gestión del Conocimiento </t>
  </si>
  <si>
    <t xml:space="preserve">Subdirector Operativo y  Planeación </t>
  </si>
  <si>
    <t xml:space="preserve">Control Interno </t>
  </si>
  <si>
    <t xml:space="preserve">Control interno </t>
  </si>
  <si>
    <t xml:space="preserve">Efectuar seguimiento al cumplimiento de las actividdes propuestas en las políticas  Seguridad Digital.                                                                                                                          </t>
  </si>
  <si>
    <t>Informe de Auditoría y/o seguimiento a la Subdirección Administrativa y Financiera.</t>
  </si>
  <si>
    <t>Humanos,  Físicos y Tecnológicos.</t>
  </si>
  <si>
    <t>Jefe Oficina Control Interno</t>
  </si>
  <si>
    <t>Efectuar seguimiento al cumplimiento de las actividdes propuestas en las políticas Gobierno Digital.</t>
  </si>
  <si>
    <t>Realizar seguimiento a las actividades propuestas en la política de Integridad.</t>
  </si>
  <si>
    <t>Realizar seguimiento a la política racionalización de trámites.</t>
  </si>
  <si>
    <t>Informe de Auditoría y/o seguimiento a la Subdirección Operativa.</t>
  </si>
  <si>
    <t xml:space="preserve">Realizar el seguimiento al Plan Anticorrupción y atención al ciudadano </t>
  </si>
  <si>
    <t xml:space="preserve">Informe de seguimiento del Plan Anticorrupción y Atención al Ciudadano </t>
  </si>
  <si>
    <t xml:space="preserve">Realizar el seguimiento al Mapa de Riesgos de Gestión y Mapa de Riesgos de Corrupción. </t>
  </si>
  <si>
    <t>Informe de seguimiento del Mapa de Riesgos de Gestión y Mapa de Riesgos de Corrupción</t>
  </si>
  <si>
    <t xml:space="preserve">Efectuar seguimiento al cumplimiento de las actividdes propuestas en las políticas Gestión del Conocimiento y la Innovación.                                                                                                               </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</si>
  <si>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</si>
  <si>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</si>
  <si>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</si>
  <si>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</si>
  <si>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</si>
  <si>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</si>
  <si>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</si>
  <si>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</si>
  <si>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</si>
  <si>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</si>
  <si>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</si>
  <si>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</si>
  <si>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</si>
  <si>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</si>
  <si>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</si>
  <si>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</si>
  <si>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</si>
  <si>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</si>
  <si>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</si>
  <si>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</si>
  <si>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</si>
  <si>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</si>
  <si>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</si>
  <si>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</si>
  <si>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</si>
  <si>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</si>
  <si>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</si>
  <si>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</si>
  <si>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</si>
  <si>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</si>
  <si>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</si>
  <si>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</si>
  <si>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</si>
  <si>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</si>
  <si>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</si>
  <si>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</si>
  <si>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</si>
  <si>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</si>
  <si>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</si>
  <si>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</si>
  <si>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</si>
  <si>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</si>
  <si>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</si>
  <si>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</si>
  <si>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</si>
  <si>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</si>
  <si>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</si>
  <si>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</si>
  <si>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</si>
  <si>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</si>
  <si>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</si>
  <si>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</si>
  <si>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</si>
  <si>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</si>
  <si>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</si>
  <si>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</si>
  <si>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</si>
  <si>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</si>
  <si>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</si>
  <si>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</si>
  <si>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</si>
  <si>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</si>
  <si>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</si>
  <si>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</si>
  <si>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</si>
  <si>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</si>
  <si>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</si>
  <si>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</si>
  <si>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</si>
  <si>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</si>
  <si>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</si>
  <si>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</si>
  <si>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</si>
  <si>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</si>
  <si>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</si>
  <si>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</si>
  <si>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</si>
  <si>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</si>
  <si>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</si>
  <si>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</si>
  <si>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</si>
  <si>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</si>
  <si>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</si>
  <si>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</si>
  <si>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</si>
  <si>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</si>
  <si>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</si>
  <si>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</si>
  <si>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</si>
  <si>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</si>
  <si>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</si>
  <si>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</si>
  <si>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</si>
  <si>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</si>
  <si>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</si>
  <si>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</si>
  <si>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</si>
  <si>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</si>
  <si>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</si>
  <si>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</si>
  <si>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</si>
  <si>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</si>
  <si>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</si>
  <si>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</si>
  <si>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</si>
  <si>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</si>
  <si>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</si>
  <si>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</si>
  <si>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</si>
  <si>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</si>
  <si>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</si>
  <si>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</si>
  <si>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</si>
  <si>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</si>
  <si>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</si>
  <si>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</si>
  <si>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</si>
  <si>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</si>
  <si>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</si>
  <si>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</si>
  <si>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</si>
  <si>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</si>
  <si>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</si>
  <si>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</si>
  <si>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</si>
  <si>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</si>
  <si>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</si>
  <si>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</si>
  <si>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</si>
  <si>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</si>
  <si>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</si>
  <si>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</si>
  <si>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</si>
  <si>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</si>
  <si>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</si>
  <si>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</si>
  <si>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</si>
  <si>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</si>
  <si>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</si>
  <si>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</si>
  <si>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</si>
  <si>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</si>
  <si>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</si>
  <si>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</si>
  <si>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</si>
  <si>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</si>
  <si>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</si>
  <si>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</si>
  <si>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</si>
  <si>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</si>
  <si>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</si>
  <si>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</si>
  <si>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</si>
  <si>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</si>
  <si>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</si>
  <si>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</si>
  <si>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</si>
  <si>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</si>
  <si>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</si>
  <si>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</si>
  <si>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</si>
  <si>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</si>
  <si>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</si>
  <si>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</si>
  <si>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</si>
  <si>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</si>
  <si>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</si>
  <si>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</si>
  <si>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</si>
  <si>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</si>
  <si>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</si>
  <si>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</si>
  <si>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</si>
  <si>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</si>
  <si>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</si>
  <si>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</si>
  <si>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</si>
  <si>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</si>
  <si>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</si>
  <si>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</si>
  <si>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</si>
  <si>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</si>
  <si>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</si>
  <si>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</si>
  <si>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</si>
  <si>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</si>
  <si>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</si>
  <si>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</si>
  <si>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</si>
  <si>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</si>
  <si>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</si>
  <si>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</si>
  <si>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</si>
  <si>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</si>
  <si>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</si>
  <si>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</si>
  <si>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</si>
  <si>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</si>
  <si>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</si>
  <si>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</si>
  <si>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</si>
  <si>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</si>
  <si>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</si>
  <si>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</si>
  <si>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</si>
  <si>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</si>
  <si>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</si>
  <si>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</si>
  <si>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</si>
  <si>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</si>
  <si>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</si>
  <si>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</si>
  <si>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</si>
  <si>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</si>
  <si>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</si>
  <si>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</si>
  <si>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</si>
  <si>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</si>
  <si>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</si>
  <si>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</si>
  <si>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</si>
  <si>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</si>
  <si>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</si>
  <si>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</si>
  <si>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</si>
  <si>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</si>
  <si>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</si>
  <si>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</si>
  <si>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</si>
  <si>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</si>
  <si>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</si>
  <si>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</si>
  <si>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</si>
  <si>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</si>
  <si>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</si>
  <si>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</si>
  <si>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</si>
  <si>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</si>
  <si>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</si>
  <si>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</si>
  <si>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</si>
  <si>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</si>
  <si>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</si>
  <si>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</si>
  <si>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</si>
  <si>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</si>
  <si>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</si>
  <si>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</si>
  <si>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</si>
  <si>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</si>
  <si>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</si>
  <si>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</si>
  <si>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</si>
  <si>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</si>
  <si>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</si>
  <si>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</si>
  <si>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</si>
  <si>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</si>
  <si>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</si>
  <si>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</si>
  <si>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</si>
  <si>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</si>
  <si>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</si>
  <si>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</si>
  <si>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</si>
  <si>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</si>
  <si>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</si>
  <si>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</si>
  <si>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</si>
  <si>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</si>
  <si>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</si>
  <si>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</si>
  <si>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</si>
  <si>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</si>
  <si>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</si>
  <si>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</si>
  <si>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</si>
  <si>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</si>
  <si>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</si>
  <si>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</si>
  <si>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</si>
  <si>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</si>
  <si>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</si>
  <si>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</si>
  <si>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</si>
  <si>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</si>
  <si>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</si>
  <si>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</si>
  <si>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</si>
  <si>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</si>
  <si>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</si>
  <si>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</si>
  <si>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</si>
  <si>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</si>
  <si>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</si>
  <si>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</si>
  <si>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</si>
  <si>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</si>
  <si>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</si>
  <si>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</si>
  <si>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</si>
  <si>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</si>
  <si>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</si>
  <si>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</si>
  <si>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</si>
  <si>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</si>
  <si>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</si>
  <si>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</si>
  <si>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</si>
  <si>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</si>
  <si>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</si>
  <si>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</si>
  <si>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</si>
  <si>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</si>
  <si>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</si>
  <si>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</si>
  <si>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</si>
  <si>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</si>
  <si>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</si>
  <si>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</si>
  <si>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</si>
  <si>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</si>
  <si>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</si>
  <si>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</si>
  <si>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</si>
  <si>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</si>
  <si>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</si>
  <si>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</si>
  <si>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</si>
  <si>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</si>
  <si>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</si>
  <si>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</si>
  <si>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</si>
  <si>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</si>
  <si>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</si>
  <si>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</si>
  <si>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</si>
  <si>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</si>
  <si>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</si>
  <si>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</si>
  <si>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</si>
  <si>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</si>
  <si>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</si>
  <si>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</si>
  <si>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</si>
  <si>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</si>
  <si>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</si>
  <si>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</si>
  <si>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</si>
  <si>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</si>
  <si>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</si>
  <si>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</si>
  <si>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</si>
  <si>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</si>
  <si>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</si>
  <si>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</si>
  <si>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</si>
  <si>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</si>
  <si>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</si>
  <si>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</si>
  <si>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</si>
  <si>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</si>
  <si>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</si>
  <si>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</si>
  <si>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</si>
  <si>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</si>
  <si>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</si>
  <si>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</si>
  <si>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</si>
  <si>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</si>
  <si>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</si>
  <si>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</si>
  <si>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</si>
  <si>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</si>
  <si>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</si>
  <si>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</si>
  <si>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</si>
  <si>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</si>
  <si>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</si>
  <si>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</si>
  <si>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</si>
  <si>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</si>
  <si>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</si>
  <si>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</si>
  <si>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</si>
  <si>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</si>
  <si>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</si>
  <si>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</si>
  <si>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</si>
  <si>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</si>
  <si>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</si>
  <si>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</si>
  <si>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</si>
  <si>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</si>
  <si>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</si>
  <si>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</si>
  <si>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</si>
  <si>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</si>
  <si>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</si>
  <si>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</si>
  <si>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</si>
  <si>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</si>
  <si>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</si>
  <si>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</si>
  <si>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</si>
  <si>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</si>
  <si>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</si>
  <si>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</si>
  <si>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</si>
  <si>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</si>
  <si>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</si>
  <si>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</si>
  <si>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</si>
  <si>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</si>
  <si>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</si>
  <si>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</si>
  <si>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</si>
  <si>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</si>
  <si>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</si>
  <si>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</si>
  <si>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</si>
  <si>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</si>
  <si>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</si>
  <si>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</si>
  <si>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</si>
  <si>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</si>
  <si>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</si>
  <si>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</si>
  <si>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</si>
  <si>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</si>
  <si>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</si>
  <si>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</si>
  <si>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</si>
  <si>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</si>
  <si>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</si>
  <si>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</si>
  <si>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</si>
  <si>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</si>
  <si>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</si>
  <si>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</si>
  <si>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</si>
  <si>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</si>
  <si>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</si>
  <si>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</si>
  <si>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</si>
  <si>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</si>
  <si>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</si>
  <si>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</si>
  <si>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</si>
  <si>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</si>
  <si>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</si>
  <si>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</si>
  <si>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</si>
  <si>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</si>
  <si>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</si>
  <si>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</si>
  <si>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</si>
  <si>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</si>
  <si>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</si>
  <si>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</si>
  <si>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</si>
  <si>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</si>
  <si>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</si>
  <si>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</si>
  <si>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</si>
  <si>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</si>
  <si>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</si>
  <si>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</si>
  <si>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</si>
  <si>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</si>
  <si>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</si>
  <si>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</si>
  <si>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</si>
  <si>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</si>
  <si>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</si>
  <si>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</si>
  <si>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</si>
  <si>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</si>
  <si>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</si>
  <si>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</si>
  <si>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</si>
  <si>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</si>
  <si>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</si>
  <si>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</si>
  <si>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</si>
  <si>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</si>
  <si>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</si>
  <si>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</si>
  <si>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</si>
  <si>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</si>
  <si>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</si>
  <si>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</si>
  <si>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</si>
  <si>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</si>
  <si>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</si>
  <si>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</si>
  <si>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</si>
  <si>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</si>
  <si>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</si>
  <si>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</si>
  <si>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</si>
  <si>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</si>
  <si>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</si>
  <si>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</si>
  <si>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</si>
  <si>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</si>
  <si>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</si>
  <si>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</si>
  <si>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</si>
  <si>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</si>
  <si>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</si>
  <si>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</si>
  <si>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</si>
  <si>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</si>
  <si>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</si>
  <si>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</si>
  <si>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</si>
  <si>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</si>
  <si>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</si>
  <si>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</si>
  <si>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</si>
  <si>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</si>
  <si>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</si>
  <si>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</si>
  <si>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</si>
  <si>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</si>
  <si>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</si>
  <si>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</si>
  <si>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</si>
  <si>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Se incluyen dos informes relacionados con el producto</t>
  </si>
  <si>
    <t>Se llevó a cabo el comité de desempeño institucional en el que se presenta el plan de acción del apolítica de gestión del conocimiento y la innovación con el fin de ser aprobada y conforma el equipo interdisciplinario. Se anexa documento (Acta de reunión del comité de desempeño institucional)</t>
  </si>
  <si>
    <t>Documento actuactualizado de acuerdo a las necesidades de la Institución.</t>
  </si>
  <si>
    <t>Aprobado mediante Comité Institucional realizado el 11 de diciembre de 2023</t>
  </si>
  <si>
    <t>Documento aprobado en el Comité Institucional realizado el 9 de noviembre de 2023</t>
  </si>
  <si>
    <t>Se elaboró el formato de acuerdo a las necesidades del INDERBU con fecha 11 de diciembre de 2023</t>
  </si>
  <si>
    <t>Se realizaó 1 en Julio y 2 en Diciembre</t>
  </si>
  <si>
    <t>Fueron realizados 3 órdenes de compra</t>
  </si>
  <si>
    <t>Se presenta el plan y las actas de trabajo</t>
  </si>
  <si>
    <t>Se presenta la matriz, esta fue aprobada el 11 de diiembre de 2023</t>
  </si>
  <si>
    <t>Se presentan 3 links de compras</t>
  </si>
  <si>
    <t>Se presenta l inventario el cual fue aprobado en el Comité Institucional de fecha 9 de diciembre de 2023</t>
  </si>
  <si>
    <t>Se adjunta el documento con fecha 6 de octubre de 2023</t>
  </si>
  <si>
    <t>Se adjuta la invitación y las planillas de asistencia</t>
  </si>
  <si>
    <t>Se realiza la publicación del PAAC 2024 preliminar en el último trimestre del 2023. https://noticias.inderbu.gov.co/index.php/2023/12/18/haga-parte-de-la-construccion-del-plan-anticorrupcion-y-atencion-ciudadana/</t>
  </si>
  <si>
    <t>Se presenta documento en donde se encuentra la encuesta y su tabulación</t>
  </si>
  <si>
    <t>El INDERBU hace parte del nodo del sistema de rendición de cuenta de la Alcaldía de Bucarmaanga y participó en la audiencia pública de rendicion de cuenta llevada a cabo por el Alcalde en Diciembre de 2023</t>
  </si>
  <si>
    <t>Se presenta archivo en donde se encuentra el diagnóstico de archivo del INDERBU corte Diciembre 2023</t>
  </si>
  <si>
    <t>Se adjunta documento</t>
  </si>
  <si>
    <t>Se adjuntan evidencias de la actividad realizada el 26 de diciembre del 2023</t>
  </si>
  <si>
    <t>Se presentan 3 actas de transferencia documental (2 de noviembre de 2023, 15 y 20 de diciembre de 2023)</t>
  </si>
  <si>
    <t>Se adjunta el inventario documental de archivo central a diciembre 2023</t>
  </si>
  <si>
    <t>https://inderbu.gov.co/wp-content/uploads/2024/01/16.-PA.05-PLA05-PLAN-DE-MANTENIMIENTO-DE-SERVICIOS-TECNOLOGICOS.pdf</t>
  </si>
  <si>
    <t>Se publicaron en las redes social del Inderbu las diferentes campañas de información propuestas en el marco de la ejecución de los programas adscritos a la subdirección operativa. Se anexa documento (Soporte campañas de información.</t>
  </si>
  <si>
    <t>Se aprobó el Plan de Acción Institucional mediante Acta 1 de Comité Institucional de Gestión y Desempeño de 30 Enero de 2024</t>
  </si>
  <si>
    <t>https://www.datos.gov.co/Deporte-y-Recreaci-n/Reporte-de-reservas-de-escenarios-INDERB-/rdwb-5qc2
https://www.datos.gov.co/Deporte-y-Recreaci-n/Reporte-PQRS-INDERB-/juyi-v7ex
https://www.datos.gov.co/Deporte-y-Recreaci-n/Escuelas-de-formaci-n/gnxr-uqt2</t>
  </si>
  <si>
    <t>https://inderbu.gov.co/wp-content/uploads/2024/05/Inventario-tecnologico.xlsx</t>
  </si>
  <si>
    <t>https://inderbu.gov.co/wp-content/uploads/2023/12/PAAC-2024-INDERBU.xls</t>
  </si>
  <si>
    <t>https://inderbu.gov.co/transparencia2/</t>
  </si>
  <si>
    <t>Se formuló el Plan de Bienestar para vigencia 2024
https://inderbu.gov.co/wp-content/uploads/2024/01/8.-PA.03-PLA01-PLAN-DE-BIENESTAR-E-INCENTIVOS-ISNTITUCIOANLES.pdf</t>
  </si>
  <si>
    <t>Documento aprobado en el Comité Institucional realizado el 15 de marzo de 2024</t>
  </si>
  <si>
    <t>Aprobado mediante Comité Institucional realizado el 15 de marzo de 2024
https://inderbu.gov.co/instrumentos-de-gestion-de-la-informacion/</t>
  </si>
  <si>
    <t>Se evidencia que se reporta periódicamente en la NAS la información de los programas misionales a cargo de la subdirección operativa. Se anexa documento (Soporte NAS septiembre y diciembre y marzo 2024)</t>
  </si>
  <si>
    <t>Se realizaron los correspondientes seguimientos al plan de acción institucional vigencia 2023 con corte a septiembre, diciembre y marzo 2024</t>
  </si>
  <si>
    <t>Se realizó la actividad y se encuentra la evidencia en el siguiente link y en el documento
https://inderbu.gov.co/wp-content/uploads/2024/05/Riesgo-Psicosocial-Inderbu-2023.pdf
https://inderbu.gov.co/wp-content/uploads/2024/05/Informe-De-Ejecucion-Proceso-de-Bienestar-2023.pdf</t>
  </si>
  <si>
    <t>Se realizó y publicó el informe de seguimiento del Mapa de Riesgos Institucional MRI del segundo cuatrimestre del año 2.023 se adjunta enlace de evidencia: https://inderbu.gov.co/wp-content/uploads/2023/11/SEG-MAPA-DE-RIESGO-MAYO-AGOSTO-2023-CI1.xlsx
https://inderbu.gov.co/wp-content/uploads/2023/12/SEG-MAPA-DE-RIESGO-septiembre-diciembre-2023-PLANEACION.xlsx</t>
  </si>
  <si>
    <t>Se realizó y publicó el informe de seguimiento del PAAC del segundo cuatrimestre del año 2.023 se adjunta enlace de evidencia: https://inderbu.gov.co/wp-content/uploads/2023/09/PAAC-2023-INDERBU-SEG-MAYO-AGOSTO-CI-2-1-1.xlsx
https://inderbu.gov.co/wp-content/uploads/2023/12/PAAC-2023-INDERBU-SEG-SEP-A-DIC-2023-CONSOLIDADO.xlsx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</si>
</sst>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9"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sz val="9"/>
      <color indexed="81"/>
      <name val="Tahoma"/>
      <family val="2"/>
    </font>
    <font>
      <b/>
      <sz val="9"/>
      <color indexed="81"/>
      <name val="Tahoma"/>
      <family val="2"/>
    </font>
    <font>
      <b/>
      <sz val="16"/>
      <color theme="1"/>
      <name val="Calibri"/>
      <family val="2"/>
      <scheme val="minor"/>
    </font>
    <font>
      <u/>
      <sz val="11"/>
      <color theme="1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
      <patternFill patternType="solid">
        <fgColor rgb="FF92D05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xf numFmtId="0" fontId="28" fillId="0" borderId="0" applyNumberFormat="0" applyFill="0" applyBorder="0" applyAlignment="0" applyProtection="0"/>
  </cellStyleXfs>
  <cellXfs count="325">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9" fontId="7" fillId="0" borderId="38" xfId="6" applyFont="1" applyFill="1" applyBorder="1" applyAlignment="1">
      <alignment horizontal="center" vertical="center" wrapText="1"/>
    </xf>
    <xf numFmtId="1" fontId="7" fillId="0" borderId="27" xfId="1" applyNumberFormat="1" applyFont="1" applyFill="1" applyBorder="1" applyAlignment="1">
      <alignment horizontal="center" vertical="center" wrapText="1"/>
    </xf>
    <xf numFmtId="1" fontId="7" fillId="0" borderId="38" xfId="1" applyNumberFormat="1" applyFont="1" applyFill="1" applyBorder="1" applyAlignment="1">
      <alignment horizontal="center" vertical="center"/>
    </xf>
    <xf numFmtId="9" fontId="7" fillId="0" borderId="38" xfId="6" applyFont="1" applyFill="1" applyBorder="1" applyAlignment="1">
      <alignment horizontal="center" vertical="center"/>
    </xf>
    <xf numFmtId="164" fontId="7" fillId="0" borderId="38" xfId="1" applyNumberFormat="1" applyFont="1" applyFill="1" applyBorder="1" applyAlignment="1">
      <alignment horizontal="center" vertical="center"/>
    </xf>
    <xf numFmtId="1" fontId="7" fillId="0" borderId="38" xfId="6" applyNumberFormat="1" applyFont="1" applyFill="1" applyBorder="1" applyAlignment="1">
      <alignment horizontal="center" vertical="center"/>
    </xf>
    <xf numFmtId="164" fontId="7" fillId="0" borderId="38" xfId="1" applyNumberFormat="1" applyFont="1" applyFill="1" applyBorder="1" applyAlignment="1">
      <alignment horizontal="center" vertical="center" wrapText="1"/>
    </xf>
    <xf numFmtId="0" fontId="7" fillId="0" borderId="37" xfId="0" applyFont="1" applyBorder="1" applyAlignment="1">
      <alignment horizontal="left" vertical="center" wrapText="1"/>
    </xf>
    <xf numFmtId="0" fontId="12" fillId="0" borderId="0" xfId="0" applyFont="1"/>
    <xf numFmtId="3" fontId="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3" fontId="7" fillId="0" borderId="33"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3" fontId="17" fillId="0" borderId="37" xfId="0" applyNumberFormat="1" applyFont="1" applyBorder="1" applyAlignment="1">
      <alignment horizontal="center" vertical="center" wrapText="1"/>
    </xf>
    <xf numFmtId="0" fontId="12" fillId="0" borderId="21" xfId="0" applyFont="1" applyBorder="1"/>
    <xf numFmtId="0" fontId="12" fillId="0" borderId="38" xfId="0" applyFont="1" applyBorder="1"/>
    <xf numFmtId="0" fontId="12" fillId="0" borderId="32" xfId="0" applyFont="1" applyBorder="1"/>
    <xf numFmtId="164" fontId="7" fillId="0" borderId="37" xfId="0" applyNumberFormat="1" applyFont="1" applyBorder="1" applyAlignment="1">
      <alignment horizontal="left" vertical="center" wrapText="1"/>
    </xf>
    <xf numFmtId="2" fontId="7" fillId="0" borderId="38" xfId="1" applyNumberFormat="1" applyFont="1" applyFill="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9" fontId="17" fillId="0" borderId="36" xfId="0" applyNumberFormat="1" applyFont="1" applyBorder="1" applyAlignment="1">
      <alignment horizontal="center" vertical="center"/>
    </xf>
    <xf numFmtId="0" fontId="12" fillId="0" borderId="9" xfId="0" applyFont="1" applyBorder="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2" fillId="0" borderId="24" xfId="0" applyFont="1" applyBorder="1"/>
    <xf numFmtId="0" fontId="11" fillId="3" borderId="0" xfId="0" applyFont="1" applyFill="1"/>
    <xf numFmtId="0" fontId="0" fillId="3" borderId="0" xfId="0" applyFill="1"/>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2" fillId="0" borderId="37" xfId="0" applyFont="1" applyBorder="1" applyAlignment="1">
      <alignment horizontal="center" vertical="center"/>
    </xf>
    <xf numFmtId="0" fontId="12" fillId="0" borderId="33" xfId="0" applyFont="1" applyBorder="1" applyAlignment="1">
      <alignment horizontal="center" vertical="center"/>
    </xf>
    <xf numFmtId="0" fontId="16" fillId="0" borderId="37" xfId="0" applyFont="1" applyBorder="1" applyAlignment="1">
      <alignment horizontal="center" vertical="center" wrapText="1"/>
    </xf>
    <xf numFmtId="0" fontId="16" fillId="0" borderId="33"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3"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center" vertical="center"/>
    </xf>
    <xf numFmtId="164" fontId="17" fillId="0" borderId="33"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0" fontId="17" fillId="0" borderId="37" xfId="0" applyFont="1" applyBorder="1" applyAlignment="1">
      <alignment horizontal="left" vertical="center" wrapText="1"/>
    </xf>
    <xf numFmtId="0" fontId="18" fillId="0" borderId="37" xfId="0" applyFont="1" applyBorder="1" applyAlignment="1">
      <alignment horizontal="left" vertical="center" wrapText="1"/>
    </xf>
    <xf numFmtId="164" fontId="17" fillId="0" borderId="33" xfId="0" applyNumberFormat="1" applyFont="1" applyBorder="1" applyAlignment="1">
      <alignment horizontal="left" vertical="center" wrapText="1"/>
    </xf>
    <xf numFmtId="164" fontId="7" fillId="0" borderId="37" xfId="0" applyNumberFormat="1" applyFont="1" applyBorder="1" applyAlignment="1">
      <alignment vertical="center" wrapText="1"/>
    </xf>
    <xf numFmtId="164" fontId="7" fillId="0" borderId="33" xfId="0" applyNumberFormat="1" applyFont="1" applyBorder="1" applyAlignment="1">
      <alignment horizontal="left" vertical="center" wrapText="1"/>
    </xf>
    <xf numFmtId="3" fontId="7" fillId="0" borderId="37" xfId="0" applyNumberFormat="1" applyFont="1" applyBorder="1" applyAlignment="1">
      <alignment horizontal="center" vertical="center"/>
    </xf>
    <xf numFmtId="9" fontId="7" fillId="0" borderId="37" xfId="6" applyFont="1" applyFill="1" applyBorder="1" applyAlignment="1">
      <alignment horizontal="center" vertical="center" wrapText="1"/>
    </xf>
    <xf numFmtId="0" fontId="19" fillId="11" borderId="34" xfId="0" applyFont="1" applyFill="1" applyBorder="1" applyAlignment="1">
      <alignment horizontal="center" vertical="center" wrapText="1"/>
    </xf>
    <xf numFmtId="1" fontId="7" fillId="0" borderId="34"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wrapText="1"/>
    </xf>
    <xf numFmtId="1" fontId="7" fillId="0" borderId="36" xfId="1" applyNumberFormat="1" applyFont="1" applyFill="1" applyBorder="1" applyAlignment="1">
      <alignment horizontal="center" vertical="center"/>
    </xf>
    <xf numFmtId="9" fontId="7" fillId="0" borderId="36" xfId="6" applyFont="1" applyFill="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4" xfId="1" applyNumberFormat="1" applyFont="1" applyFill="1" applyBorder="1" applyAlignment="1">
      <alignment horizontal="center" vertical="center"/>
    </xf>
    <xf numFmtId="1" fontId="7" fillId="0" borderId="26" xfId="1" applyNumberFormat="1" applyFont="1" applyFill="1" applyBorder="1" applyAlignment="1">
      <alignment horizontal="center" vertical="center" wrapText="1"/>
    </xf>
    <xf numFmtId="1" fontId="7" fillId="0" borderId="28" xfId="1" applyNumberFormat="1" applyFont="1" applyFill="1" applyBorder="1" applyAlignment="1">
      <alignment horizontal="center" vertical="center" wrapText="1"/>
    </xf>
    <xf numFmtId="164"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xf>
    <xf numFmtId="9" fontId="7" fillId="0" borderId="37" xfId="6" applyFont="1" applyFill="1" applyBorder="1" applyAlignment="1">
      <alignment horizontal="center" vertical="center"/>
    </xf>
    <xf numFmtId="1" fontId="7" fillId="0" borderId="33" xfId="1" applyNumberFormat="1" applyFont="1" applyFill="1" applyBorder="1" applyAlignment="1">
      <alignment horizontal="center" vertical="center" wrapText="1"/>
    </xf>
    <xf numFmtId="9" fontId="7" fillId="0" borderId="25" xfId="0" applyNumberFormat="1" applyFont="1" applyBorder="1" applyAlignment="1">
      <alignment horizontal="justify" vertical="center" wrapText="1"/>
    </xf>
    <xf numFmtId="9" fontId="7" fillId="0" borderId="25" xfId="0" applyNumberFormat="1" applyFont="1" applyBorder="1" applyAlignment="1">
      <alignment horizontal="justify" vertical="center"/>
    </xf>
    <xf numFmtId="9" fontId="7" fillId="0" borderId="35" xfId="0" applyNumberFormat="1" applyFont="1" applyBorder="1" applyAlignment="1">
      <alignment horizontal="justify" vertical="center" wrapText="1"/>
    </xf>
    <xf numFmtId="9" fontId="7" fillId="0" borderId="37" xfId="0" applyNumberFormat="1" applyFont="1" applyBorder="1" applyAlignment="1">
      <alignment horizontal="center" vertical="center" wrapText="1"/>
    </xf>
    <xf numFmtId="164" fontId="17" fillId="0" borderId="46" xfId="0" applyNumberFormat="1" applyFont="1" applyBorder="1" applyAlignment="1">
      <alignment horizontal="left" vertical="center" wrapText="1"/>
    </xf>
    <xf numFmtId="164" fontId="7" fillId="0" borderId="46" xfId="0" applyNumberFormat="1" applyFont="1" applyBorder="1" applyAlignment="1">
      <alignment horizontal="left" vertical="center" wrapText="1"/>
    </xf>
    <xf numFmtId="3" fontId="7" fillId="0" borderId="46" xfId="0" applyNumberFormat="1" applyFont="1" applyBorder="1" applyAlignment="1">
      <alignment horizontal="center" vertical="center" wrapText="1"/>
    </xf>
    <xf numFmtId="1" fontId="7" fillId="0" borderId="40"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1" fontId="7" fillId="0" borderId="46" xfId="1" applyNumberFormat="1" applyFont="1" applyFill="1" applyBorder="1" applyAlignment="1">
      <alignment horizontal="center" vertical="center" wrapText="1"/>
    </xf>
    <xf numFmtId="9" fontId="7" fillId="0" borderId="45" xfId="0" applyNumberFormat="1" applyFont="1" applyBorder="1" applyAlignment="1">
      <alignment horizontal="justify"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7" xfId="0" applyFont="1" applyBorder="1" applyAlignment="1">
      <alignment horizontal="center" vertical="center"/>
    </xf>
    <xf numFmtId="0" fontId="12" fillId="0" borderId="46" xfId="0" applyFont="1" applyBorder="1" applyAlignment="1">
      <alignment horizontal="center" vertical="center"/>
    </xf>
    <xf numFmtId="164" fontId="17" fillId="0" borderId="46" xfId="0" applyNumberFormat="1" applyFont="1" applyBorder="1" applyAlignment="1">
      <alignment horizontal="center" vertical="center" wrapText="1"/>
    </xf>
    <xf numFmtId="9" fontId="17" fillId="0" borderId="38" xfId="0" applyNumberFormat="1" applyFont="1" applyBorder="1" applyAlignment="1">
      <alignment horizontal="center" vertical="center"/>
    </xf>
    <xf numFmtId="9" fontId="7" fillId="0" borderId="37" xfId="1" applyNumberFormat="1" applyFont="1" applyFill="1" applyBorder="1" applyAlignment="1">
      <alignment horizontal="center" vertical="center" wrapText="1"/>
    </xf>
    <xf numFmtId="9" fontId="7" fillId="0" borderId="46" xfId="1" applyNumberFormat="1" applyFont="1" applyFill="1" applyBorder="1" applyAlignment="1">
      <alignment horizontal="center" vertical="center" wrapText="1"/>
    </xf>
    <xf numFmtId="9" fontId="27" fillId="2" borderId="48" xfId="0" applyNumberFormat="1" applyFont="1" applyFill="1" applyBorder="1" applyAlignment="1">
      <alignment horizontal="center" vertical="center"/>
    </xf>
    <xf numFmtId="0" fontId="12" fillId="12" borderId="37" xfId="0" applyFont="1" applyFill="1" applyBorder="1" applyAlignment="1">
      <alignment horizontal="center" vertical="center"/>
    </xf>
    <xf numFmtId="0" fontId="16" fillId="12" borderId="37" xfId="0" applyFont="1" applyFill="1" applyBorder="1" applyAlignment="1">
      <alignment horizontal="center" vertical="center" wrapText="1"/>
    </xf>
    <xf numFmtId="0" fontId="17" fillId="12" borderId="37" xfId="0" applyFont="1" applyFill="1" applyBorder="1" applyAlignment="1">
      <alignment horizontal="center" vertical="center" wrapText="1"/>
    </xf>
    <xf numFmtId="164" fontId="17" fillId="12" borderId="37" xfId="0" applyNumberFormat="1" applyFont="1" applyFill="1" applyBorder="1" applyAlignment="1">
      <alignment horizontal="center" vertical="center" wrapText="1"/>
    </xf>
    <xf numFmtId="164" fontId="17" fillId="12" borderId="37" xfId="0" applyNumberFormat="1" applyFont="1" applyFill="1" applyBorder="1" applyAlignment="1">
      <alignment horizontal="left" vertical="center" wrapText="1"/>
    </xf>
    <xf numFmtId="164" fontId="7" fillId="12" borderId="37" xfId="0" applyNumberFormat="1" applyFont="1" applyFill="1" applyBorder="1" applyAlignment="1">
      <alignment horizontal="left" vertical="center" wrapText="1"/>
    </xf>
    <xf numFmtId="3" fontId="7" fillId="12" borderId="37" xfId="0" applyNumberFormat="1" applyFont="1" applyFill="1" applyBorder="1" applyAlignment="1">
      <alignment horizontal="center" vertical="center" wrapText="1"/>
    </xf>
    <xf numFmtId="1" fontId="7" fillId="12" borderId="34" xfId="1" applyNumberFormat="1" applyFont="1" applyFill="1" applyBorder="1" applyAlignment="1">
      <alignment horizontal="center" vertical="center" wrapText="1"/>
    </xf>
    <xf numFmtId="1" fontId="7" fillId="12" borderId="38" xfId="1" applyNumberFormat="1" applyFont="1" applyFill="1" applyBorder="1" applyAlignment="1" applyProtection="1">
      <alignment horizontal="center" vertical="center" wrapText="1"/>
    </xf>
    <xf numFmtId="1" fontId="7" fillId="12" borderId="38" xfId="1" applyNumberFormat="1" applyFont="1" applyFill="1" applyBorder="1" applyAlignment="1">
      <alignment horizontal="center" vertical="center" wrapText="1"/>
    </xf>
    <xf numFmtId="164" fontId="7" fillId="12" borderId="36" xfId="1" applyNumberFormat="1" applyFont="1" applyFill="1" applyBorder="1" applyAlignment="1">
      <alignment horizontal="center" vertical="center" wrapText="1"/>
    </xf>
    <xf numFmtId="164" fontId="7" fillId="12" borderId="37" xfId="1" applyNumberFormat="1" applyFont="1" applyFill="1" applyBorder="1" applyAlignment="1">
      <alignment horizontal="center" vertical="center" wrapText="1"/>
    </xf>
    <xf numFmtId="9" fontId="7" fillId="12" borderId="37" xfId="1" applyNumberFormat="1" applyFont="1" applyFill="1" applyBorder="1" applyAlignment="1">
      <alignment horizontal="center" vertical="center" wrapText="1"/>
    </xf>
    <xf numFmtId="9" fontId="7" fillId="12" borderId="25" xfId="0" applyNumberFormat="1" applyFont="1" applyFill="1" applyBorder="1" applyAlignment="1">
      <alignment horizontal="justify" vertical="center" wrapText="1"/>
    </xf>
    <xf numFmtId="3" fontId="17" fillId="12" borderId="37" xfId="0" applyNumberFormat="1" applyFont="1" applyFill="1" applyBorder="1" applyAlignment="1">
      <alignment horizontal="center" vertical="center" wrapText="1"/>
    </xf>
    <xf numFmtId="0" fontId="17" fillId="12" borderId="34" xfId="0" applyFont="1" applyFill="1" applyBorder="1" applyAlignment="1">
      <alignment horizontal="left" vertical="center"/>
    </xf>
    <xf numFmtId="0" fontId="17" fillId="12" borderId="38" xfId="0" applyFont="1" applyFill="1" applyBorder="1" applyAlignment="1">
      <alignment horizontal="center" vertical="center"/>
    </xf>
    <xf numFmtId="0" fontId="17" fillId="12" borderId="36" xfId="0" applyFont="1" applyFill="1" applyBorder="1" applyAlignment="1">
      <alignment horizontal="center" vertical="center"/>
    </xf>
    <xf numFmtId="0" fontId="12" fillId="12" borderId="0" xfId="0" applyFont="1" applyFill="1"/>
    <xf numFmtId="0" fontId="7" fillId="12" borderId="37" xfId="0" applyFont="1" applyFill="1" applyBorder="1" applyAlignment="1">
      <alignment horizontal="left" vertical="center" wrapText="1"/>
    </xf>
    <xf numFmtId="1" fontId="7" fillId="12" borderId="36" xfId="1" applyNumberFormat="1" applyFont="1" applyFill="1" applyBorder="1" applyAlignment="1">
      <alignment horizontal="center" vertical="center" wrapText="1"/>
    </xf>
    <xf numFmtId="1" fontId="7" fillId="12" borderId="37" xfId="1" applyNumberFormat="1" applyFont="1" applyFill="1" applyBorder="1" applyAlignment="1">
      <alignment horizontal="center" vertical="center" wrapText="1"/>
    </xf>
    <xf numFmtId="0" fontId="17" fillId="12" borderId="34" xfId="0" applyFont="1" applyFill="1" applyBorder="1" applyAlignment="1">
      <alignment horizontal="center" vertical="center"/>
    </xf>
    <xf numFmtId="0" fontId="18" fillId="12" borderId="37" xfId="0" applyFont="1" applyFill="1" applyBorder="1" applyAlignment="1">
      <alignment horizontal="left" vertical="center" wrapText="1"/>
    </xf>
    <xf numFmtId="3" fontId="7" fillId="12" borderId="37" xfId="0" applyNumberFormat="1" applyFont="1" applyFill="1" applyBorder="1" applyAlignment="1">
      <alignment horizontal="center" vertical="center"/>
    </xf>
    <xf numFmtId="1" fontId="7" fillId="12" borderId="38" xfId="1" applyNumberFormat="1" applyFont="1" applyFill="1" applyBorder="1" applyAlignment="1">
      <alignment horizontal="center" vertical="center"/>
    </xf>
    <xf numFmtId="1" fontId="7" fillId="12" borderId="36" xfId="1" applyNumberFormat="1" applyFont="1" applyFill="1" applyBorder="1" applyAlignment="1">
      <alignment horizontal="center" vertical="center"/>
    </xf>
    <xf numFmtId="1" fontId="7" fillId="12" borderId="37" xfId="1" applyNumberFormat="1" applyFont="1" applyFill="1" applyBorder="1" applyAlignment="1">
      <alignment horizontal="center" vertical="center"/>
    </xf>
    <xf numFmtId="1" fontId="7" fillId="12" borderId="34" xfId="6" applyNumberFormat="1" applyFont="1" applyFill="1" applyBorder="1" applyAlignment="1">
      <alignment horizontal="center" vertical="center"/>
    </xf>
    <xf numFmtId="1" fontId="7" fillId="12" borderId="38" xfId="6" applyNumberFormat="1" applyFont="1" applyFill="1" applyBorder="1" applyAlignment="1">
      <alignment horizontal="center" vertical="center"/>
    </xf>
    <xf numFmtId="9" fontId="7" fillId="12" borderId="36" xfId="6" applyFont="1" applyFill="1" applyBorder="1" applyAlignment="1">
      <alignment horizontal="center" vertical="center"/>
    </xf>
    <xf numFmtId="9" fontId="7" fillId="12" borderId="37" xfId="6" applyFont="1" applyFill="1" applyBorder="1" applyAlignment="1">
      <alignment horizontal="center" vertical="center"/>
    </xf>
    <xf numFmtId="2" fontId="17" fillId="12" borderId="34" xfId="6" applyNumberFormat="1" applyFont="1" applyFill="1" applyBorder="1" applyAlignment="1">
      <alignment horizontal="center" vertical="center"/>
    </xf>
    <xf numFmtId="1" fontId="17" fillId="12" borderId="38" xfId="6" applyNumberFormat="1" applyFont="1" applyFill="1" applyBorder="1" applyAlignment="1">
      <alignment horizontal="center" vertical="center"/>
    </xf>
    <xf numFmtId="2" fontId="17" fillId="12" borderId="36" xfId="0" applyNumberFormat="1" applyFont="1" applyFill="1" applyBorder="1" applyAlignment="1">
      <alignment horizontal="center" vertical="center"/>
    </xf>
    <xf numFmtId="1" fontId="7" fillId="12" borderId="34" xfId="1" applyNumberFormat="1" applyFont="1" applyFill="1" applyBorder="1" applyAlignment="1">
      <alignment horizontal="center" vertical="center"/>
    </xf>
    <xf numFmtId="164" fontId="7" fillId="12" borderId="36" xfId="1" applyNumberFormat="1" applyFont="1" applyFill="1" applyBorder="1" applyAlignment="1">
      <alignment horizontal="center" vertical="center"/>
    </xf>
    <xf numFmtId="164" fontId="7" fillId="12" borderId="37" xfId="1" applyNumberFormat="1" applyFont="1" applyFill="1" applyBorder="1" applyAlignment="1">
      <alignment horizontal="center" vertical="center"/>
    </xf>
    <xf numFmtId="0" fontId="17" fillId="12" borderId="37" xfId="0" applyFont="1" applyFill="1" applyBorder="1" applyAlignment="1">
      <alignment horizontal="left" vertical="center" wrapText="1"/>
    </xf>
    <xf numFmtId="0" fontId="7" fillId="12" borderId="37" xfId="0" applyFont="1" applyFill="1" applyBorder="1" applyAlignment="1">
      <alignment vertical="center" wrapText="1"/>
    </xf>
    <xf numFmtId="164" fontId="17" fillId="12" borderId="37" xfId="0" applyNumberFormat="1" applyFont="1" applyFill="1" applyBorder="1" applyAlignment="1">
      <alignment horizontal="center" vertical="center"/>
    </xf>
    <xf numFmtId="9" fontId="7" fillId="12" borderId="37" xfId="0" applyNumberFormat="1" applyFont="1" applyFill="1" applyBorder="1" applyAlignment="1">
      <alignment horizontal="center" vertical="center" wrapText="1"/>
    </xf>
    <xf numFmtId="1" fontId="7" fillId="12" borderId="34" xfId="6" applyNumberFormat="1" applyFont="1" applyFill="1" applyBorder="1" applyAlignment="1">
      <alignment horizontal="center" vertical="center" wrapText="1"/>
    </xf>
    <xf numFmtId="1" fontId="7" fillId="12" borderId="38" xfId="6" applyNumberFormat="1" applyFont="1" applyFill="1" applyBorder="1" applyAlignment="1">
      <alignment horizontal="center" vertical="center" wrapText="1"/>
    </xf>
    <xf numFmtId="9" fontId="7" fillId="12" borderId="38" xfId="6" applyFont="1" applyFill="1" applyBorder="1" applyAlignment="1">
      <alignment horizontal="center" vertical="center" wrapText="1"/>
    </xf>
    <xf numFmtId="9" fontId="7" fillId="12" borderId="36" xfId="6" applyFont="1" applyFill="1" applyBorder="1" applyAlignment="1">
      <alignment horizontal="center" vertical="center" wrapText="1"/>
    </xf>
    <xf numFmtId="9" fontId="7" fillId="12" borderId="37" xfId="6" applyFont="1" applyFill="1" applyBorder="1" applyAlignment="1">
      <alignment horizontal="center" vertical="center" wrapText="1"/>
    </xf>
    <xf numFmtId="0" fontId="12" fillId="12" borderId="32" xfId="0" applyFont="1" applyFill="1" applyBorder="1"/>
    <xf numFmtId="164" fontId="7" fillId="12" borderId="38" xfId="1" applyNumberFormat="1" applyFont="1" applyFill="1" applyBorder="1" applyAlignment="1">
      <alignment horizontal="center" vertical="center" wrapText="1"/>
    </xf>
    <xf numFmtId="1" fontId="7" fillId="12" borderId="34" xfId="1" applyNumberFormat="1" applyFont="1" applyFill="1" applyBorder="1" applyAlignment="1" applyProtection="1">
      <alignment horizontal="center" vertical="center" wrapText="1"/>
    </xf>
    <xf numFmtId="0" fontId="12" fillId="12" borderId="24" xfId="0" applyFont="1" applyFill="1" applyBorder="1"/>
    <xf numFmtId="164" fontId="7" fillId="12" borderId="37" xfId="0" applyNumberFormat="1" applyFont="1" applyFill="1" applyBorder="1" applyAlignment="1">
      <alignment vertical="center" wrapText="1"/>
    </xf>
    <xf numFmtId="0" fontId="12" fillId="12" borderId="21" xfId="0" applyFont="1" applyFill="1" applyBorder="1"/>
    <xf numFmtId="0" fontId="12" fillId="12" borderId="38" xfId="0" applyFont="1" applyFill="1" applyBorder="1"/>
    <xf numFmtId="9" fontId="28" fillId="12" borderId="25" xfId="7" applyNumberFormat="1" applyFill="1" applyBorder="1" applyAlignment="1">
      <alignment horizontal="justify" vertical="center" wrapText="1"/>
    </xf>
    <xf numFmtId="9" fontId="28" fillId="0" borderId="25" xfId="7" applyNumberFormat="1" applyBorder="1" applyAlignment="1">
      <alignment horizontal="justify" vertical="center" wrapText="1"/>
    </xf>
    <xf numFmtId="3" fontId="7" fillId="0" borderId="34" xfId="1" applyNumberFormat="1" applyFont="1" applyFill="1" applyBorder="1" applyAlignment="1">
      <alignment horizontal="center" vertical="center" wrapText="1"/>
    </xf>
    <xf numFmtId="3" fontId="7" fillId="0" borderId="38" xfId="6" applyNumberFormat="1" applyFont="1" applyFill="1" applyBorder="1" applyAlignment="1">
      <alignment horizontal="center" vertical="center"/>
    </xf>
    <xf numFmtId="3" fontId="7" fillId="0" borderId="36" xfId="6" applyNumberFormat="1" applyFont="1" applyFill="1" applyBorder="1" applyAlignment="1">
      <alignment horizontal="center" vertical="center"/>
    </xf>
    <xf numFmtId="9" fontId="28" fillId="0" borderId="25" xfId="7" applyNumberFormat="1" applyFill="1" applyBorder="1" applyAlignment="1">
      <alignment horizontal="justify"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8" xfId="0" applyFont="1" applyFill="1" applyBorder="1" applyAlignment="1">
      <alignment horizontal="center"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2" xfId="0" applyFont="1" applyBorder="1" applyAlignment="1">
      <alignment horizontal="center" vertical="center"/>
    </xf>
  </cellXfs>
  <cellStyles count="8">
    <cellStyle name="Comma" xfId="1" builtinId="3"/>
    <cellStyle name="Hyperlink" xfId="7" builtinId="8"/>
    <cellStyle name="Millares 2" xfId="2" xr:uid="{00000000-0005-0000-0000-000001000000}"/>
    <cellStyle name="Normal" xfId="0" builtinId="0"/>
    <cellStyle name="Normal 2" xfId="3" xr:uid="{00000000-0005-0000-0000-000003000000}"/>
    <cellStyle name="Normal 3" xfId="4" xr:uid="{00000000-0005-0000-0000-000004000000}"/>
    <cellStyle name="Normal 5" xfId="5" xr:uid="{00000000-0005-0000-0000-000005000000}"/>
    <cellStyle name="Percent" xfId="6" builtinId="5"/>
  </cellStyles>
  <dxfs count="9">
    <dxf>
      <numFmt numFmtId="13" formatCode="0%"/>
    </dxf>
    <dxf>
      <numFmt numFmtId="13" formatCode="0%"/>
    </dxf>
    <dxf>
      <numFmt numFmtId="13" formatCode="0%"/>
    </dxf>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451185</xdr:colOff>
      <xdr:row>1</xdr:row>
      <xdr:rowOff>200527</xdr:rowOff>
    </xdr:from>
    <xdr:to>
      <xdr:col>3</xdr:col>
      <xdr:colOff>6393</xdr:colOff>
      <xdr:row>4</xdr:row>
      <xdr:rowOff>160421</xdr:rowOff>
    </xdr:to>
    <xdr:pic>
      <xdr:nvPicPr>
        <xdr:cNvPr id="3" name="Imagen 3">
          <a:extLst>
            <a:ext uri="{FF2B5EF4-FFF2-40B4-BE49-F238E27FC236}">
              <a16:creationId xmlns:a16="http://schemas.microsoft.com/office/drawing/2014/main" id="{DFFE5540-2AE3-4483-B5C8-C76403FCBF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790" y="401053"/>
          <a:ext cx="1750971" cy="8321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2">
  <autoFilter ref="B2:C442" xr:uid="{00000000-0009-0000-0100-000001000000}"/>
  <tableColumns count="2">
    <tableColumn id="1" xr3:uid="{00000000-0010-0000-0000-000001000000}" name="Columna1" dataDxfId="1"/>
    <tableColumn id="2" xr3:uid="{00000000-0010-0000-00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derbu.gov.co/wp-content/uploads/2023/12/PAAC-2024-INDERBU.xls" TargetMode="External"/><Relationship Id="rId7" Type="http://schemas.openxmlformats.org/officeDocument/2006/relationships/comments" Target="../comments1.xml"/><Relationship Id="rId2" Type="http://schemas.openxmlformats.org/officeDocument/2006/relationships/hyperlink" Target="https://inderbu.gov.co/wp-content/uploads/2024/05/Inventario-tecnologico.xlsx" TargetMode="External"/><Relationship Id="rId1" Type="http://schemas.openxmlformats.org/officeDocument/2006/relationships/hyperlink" Target="https://inderbu.gov.co/wp-content/uploads/2024/01/16.-PA.05-PLA05-PLAN-DE-MANTENIMIENTO-DE-SERVICIOS-TECNOLOGICOS.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90"/>
  <sheetViews>
    <sheetView showGridLines="0" tabSelected="1" zoomScaleNormal="100" workbookViewId="0"/>
  </sheetViews>
  <sheetFormatPr baseColWidth="10" defaultColWidth="11.5" defaultRowHeight="15" x14ac:dyDescent="0.2"/>
  <cols>
    <col min="1" max="1" width="3.5" customWidth="1"/>
    <col min="2" max="2" width="11.5" style="150" customWidth="1"/>
    <col min="3" max="3" width="21.5" customWidth="1"/>
    <col min="4" max="4" width="41.5" customWidth="1"/>
    <col min="5" max="5" width="12.83203125" customWidth="1"/>
    <col min="6" max="6" width="92" style="151" customWidth="1"/>
    <col min="7" max="7" width="81.6640625" style="150" customWidth="1"/>
    <col min="8" max="8" width="13.6640625" customWidth="1"/>
    <col min="9" max="9" width="25.33203125" customWidth="1"/>
    <col min="10" max="10" width="12.6640625" customWidth="1"/>
    <col min="11" max="12" width="13.5" customWidth="1"/>
    <col min="13" max="13" width="11.83203125" customWidth="1"/>
    <col min="14" max="14" width="21.33203125" customWidth="1"/>
    <col min="15" max="15" width="22.6640625" customWidth="1"/>
    <col min="16" max="16" width="88" style="152" customWidth="1"/>
    <col min="17" max="17" width="40.83203125" customWidth="1"/>
    <col min="18" max="18" width="54.33203125" style="153" customWidth="1"/>
    <col min="19" max="22" width="8.1640625" customWidth="1"/>
    <col min="23" max="36" width="11.5" customWidth="1"/>
  </cols>
  <sheetData>
    <row r="1" spans="2:36" ht="16" thickBot="1" x14ac:dyDescent="0.25"/>
    <row r="2" spans="2:36" s="154" customFormat="1" ht="23.25" customHeight="1" x14ac:dyDescent="0.3">
      <c r="B2" s="304" t="s">
        <v>0</v>
      </c>
      <c r="C2" s="305"/>
      <c r="D2" s="305"/>
      <c r="E2" s="305"/>
      <c r="F2" s="305"/>
      <c r="G2" s="305"/>
      <c r="H2" s="305"/>
      <c r="I2" s="305"/>
      <c r="J2" s="305"/>
      <c r="K2" s="305"/>
      <c r="L2" s="305"/>
      <c r="M2" s="305"/>
      <c r="N2" s="305"/>
      <c r="O2" s="305"/>
      <c r="P2" s="305"/>
      <c r="Q2" s="305"/>
      <c r="R2" s="288" t="s">
        <v>1</v>
      </c>
      <c r="S2" s="288"/>
      <c r="T2" s="288"/>
      <c r="U2" s="288"/>
      <c r="V2" s="289"/>
      <c r="AJ2" s="155"/>
    </row>
    <row r="3" spans="2:36" s="154" customFormat="1" ht="24" x14ac:dyDescent="0.3">
      <c r="B3" s="306"/>
      <c r="C3" s="307"/>
      <c r="D3" s="307"/>
      <c r="E3" s="307"/>
      <c r="F3" s="307"/>
      <c r="G3" s="307"/>
      <c r="H3" s="307"/>
      <c r="I3" s="307"/>
      <c r="J3" s="307"/>
      <c r="K3" s="307"/>
      <c r="L3" s="307"/>
      <c r="M3" s="307"/>
      <c r="N3" s="307"/>
      <c r="O3" s="307"/>
      <c r="P3" s="307"/>
      <c r="Q3" s="307"/>
      <c r="R3" s="294" t="s">
        <v>2</v>
      </c>
      <c r="S3" s="294"/>
      <c r="T3" s="294"/>
      <c r="U3" s="294"/>
      <c r="V3" s="295"/>
    </row>
    <row r="4" spans="2:36" s="154" customFormat="1" ht="24" x14ac:dyDescent="0.3">
      <c r="B4" s="306"/>
      <c r="C4" s="307"/>
      <c r="D4" s="307"/>
      <c r="E4" s="307"/>
      <c r="F4" s="307"/>
      <c r="G4" s="307"/>
      <c r="H4" s="307"/>
      <c r="I4" s="307"/>
      <c r="J4" s="307"/>
      <c r="K4" s="307"/>
      <c r="L4" s="307"/>
      <c r="M4" s="307"/>
      <c r="N4" s="307"/>
      <c r="O4" s="307"/>
      <c r="P4" s="307"/>
      <c r="Q4" s="307"/>
      <c r="R4" s="294" t="s">
        <v>3</v>
      </c>
      <c r="S4" s="294"/>
      <c r="T4" s="294"/>
      <c r="U4" s="294"/>
      <c r="V4" s="295"/>
    </row>
    <row r="5" spans="2:36" s="154" customFormat="1" ht="25" thickBot="1" x14ac:dyDescent="0.35">
      <c r="B5" s="308"/>
      <c r="C5" s="309"/>
      <c r="D5" s="309"/>
      <c r="E5" s="309"/>
      <c r="F5" s="309"/>
      <c r="G5" s="309"/>
      <c r="H5" s="309"/>
      <c r="I5" s="309"/>
      <c r="J5" s="309"/>
      <c r="K5" s="309"/>
      <c r="L5" s="309"/>
      <c r="M5" s="309"/>
      <c r="N5" s="309"/>
      <c r="O5" s="309"/>
      <c r="P5" s="309"/>
      <c r="Q5" s="309"/>
      <c r="R5" s="298" t="s">
        <v>4</v>
      </c>
      <c r="S5" s="298"/>
      <c r="T5" s="298"/>
      <c r="U5" s="298"/>
      <c r="V5" s="299"/>
    </row>
    <row r="6" spans="2:36" s="171" customFormat="1" ht="27" customHeight="1" thickBot="1" x14ac:dyDescent="0.35">
      <c r="B6" s="310" t="s">
        <v>5</v>
      </c>
      <c r="C6" s="311"/>
      <c r="D6" s="311"/>
      <c r="E6" s="311"/>
      <c r="F6" s="300"/>
      <c r="G6" s="300"/>
      <c r="H6" s="300"/>
      <c r="I6" s="300"/>
      <c r="J6" s="300"/>
      <c r="K6" s="300"/>
      <c r="L6" s="300"/>
      <c r="M6" s="300"/>
      <c r="N6" s="300"/>
      <c r="O6" s="300"/>
      <c r="P6" s="301"/>
      <c r="Q6" s="300"/>
      <c r="R6" s="300"/>
      <c r="S6" s="300"/>
      <c r="T6" s="300"/>
      <c r="U6" s="300"/>
      <c r="V6" s="302"/>
    </row>
    <row r="7" spans="2:36" s="171" customFormat="1" ht="42" customHeight="1" x14ac:dyDescent="0.3">
      <c r="B7" s="312" t="s">
        <v>6</v>
      </c>
      <c r="C7" s="312" t="s">
        <v>7</v>
      </c>
      <c r="D7" s="312" t="s">
        <v>8</v>
      </c>
      <c r="E7" s="321" t="s">
        <v>9</v>
      </c>
      <c r="F7" s="290" t="s">
        <v>10</v>
      </c>
      <c r="G7" s="290" t="s">
        <v>11</v>
      </c>
      <c r="H7" s="290" t="s">
        <v>12</v>
      </c>
      <c r="I7" s="290" t="s">
        <v>13</v>
      </c>
      <c r="J7" s="314" t="s">
        <v>14</v>
      </c>
      <c r="K7" s="315"/>
      <c r="L7" s="315"/>
      <c r="M7" s="316"/>
      <c r="N7" s="292" t="s">
        <v>15</v>
      </c>
      <c r="O7" s="292" t="s">
        <v>16</v>
      </c>
      <c r="P7" s="303" t="s">
        <v>17</v>
      </c>
      <c r="Q7" s="290" t="s">
        <v>18</v>
      </c>
      <c r="R7" s="290" t="s">
        <v>19</v>
      </c>
      <c r="S7" s="317" t="s">
        <v>20</v>
      </c>
      <c r="T7" s="318"/>
      <c r="U7" s="318" t="s">
        <v>21</v>
      </c>
      <c r="V7" s="319"/>
    </row>
    <row r="8" spans="2:36" s="171" customFormat="1" ht="24" x14ac:dyDescent="0.3">
      <c r="B8" s="313"/>
      <c r="C8" s="313"/>
      <c r="D8" s="313"/>
      <c r="E8" s="322"/>
      <c r="F8" s="291"/>
      <c r="G8" s="291"/>
      <c r="H8" s="291"/>
      <c r="I8" s="291"/>
      <c r="J8" s="320" t="s">
        <v>22</v>
      </c>
      <c r="K8" s="296"/>
      <c r="L8" s="296" t="s">
        <v>23</v>
      </c>
      <c r="M8" s="297"/>
      <c r="N8" s="293"/>
      <c r="O8" s="293"/>
      <c r="P8" s="303"/>
      <c r="Q8" s="291"/>
      <c r="R8" s="291"/>
      <c r="S8" s="320" t="s">
        <v>22</v>
      </c>
      <c r="T8" s="296"/>
      <c r="U8" s="296" t="s">
        <v>23</v>
      </c>
      <c r="V8" s="297"/>
    </row>
    <row r="9" spans="2:36" s="171" customFormat="1" ht="50" x14ac:dyDescent="0.3">
      <c r="B9" s="313"/>
      <c r="C9" s="313"/>
      <c r="D9" s="313"/>
      <c r="E9" s="322"/>
      <c r="F9" s="291"/>
      <c r="G9" s="291"/>
      <c r="H9" s="291"/>
      <c r="I9" s="291"/>
      <c r="J9" s="192" t="s">
        <v>24</v>
      </c>
      <c r="K9" s="173" t="s">
        <v>25</v>
      </c>
      <c r="L9" s="173" t="s">
        <v>26</v>
      </c>
      <c r="M9" s="174" t="s">
        <v>27</v>
      </c>
      <c r="N9" s="293"/>
      <c r="O9" s="293"/>
      <c r="P9" s="303"/>
      <c r="Q9" s="291"/>
      <c r="R9" s="291"/>
      <c r="S9" s="192" t="s">
        <v>24</v>
      </c>
      <c r="T9" s="173" t="s">
        <v>25</v>
      </c>
      <c r="U9" s="173" t="s">
        <v>26</v>
      </c>
      <c r="V9" s="174" t="s">
        <v>27</v>
      </c>
      <c r="W9" s="172"/>
      <c r="X9" s="172"/>
      <c r="Y9" s="172"/>
      <c r="Z9" s="172"/>
      <c r="AA9" s="172"/>
      <c r="AB9" s="172"/>
      <c r="AC9" s="172"/>
      <c r="AD9" s="172"/>
      <c r="AE9" s="172"/>
      <c r="AF9" s="172"/>
      <c r="AG9" s="172"/>
      <c r="AH9" s="172"/>
      <c r="AI9" s="172"/>
      <c r="AJ9" s="172"/>
    </row>
    <row r="10" spans="2:36" s="246" customFormat="1" ht="46.5" customHeight="1" x14ac:dyDescent="0.2">
      <c r="B10" s="228">
        <v>1</v>
      </c>
      <c r="C10" s="229" t="s">
        <v>28</v>
      </c>
      <c r="D10" s="230" t="s">
        <v>29</v>
      </c>
      <c r="E10" s="231">
        <v>84.6</v>
      </c>
      <c r="F10" s="232" t="s">
        <v>30</v>
      </c>
      <c r="G10" s="233" t="s">
        <v>31</v>
      </c>
      <c r="H10" s="234">
        <v>1</v>
      </c>
      <c r="I10" s="234" t="s">
        <v>32</v>
      </c>
      <c r="J10" s="235"/>
      <c r="K10" s="236">
        <v>1</v>
      </c>
      <c r="L10" s="237"/>
      <c r="M10" s="238"/>
      <c r="N10" s="239"/>
      <c r="O10" s="240">
        <f>+SUM(J10:M10)/H10</f>
        <v>1</v>
      </c>
      <c r="P10" s="241" t="s">
        <v>730</v>
      </c>
      <c r="Q10" s="230" t="s">
        <v>33</v>
      </c>
      <c r="R10" s="242" t="s">
        <v>34</v>
      </c>
      <c r="S10" s="243"/>
      <c r="T10" s="244">
        <v>1</v>
      </c>
      <c r="U10" s="244"/>
      <c r="V10" s="245"/>
    </row>
    <row r="11" spans="2:36" s="246" customFormat="1" ht="63.75" customHeight="1" x14ac:dyDescent="0.2">
      <c r="B11" s="228">
        <v>2</v>
      </c>
      <c r="C11" s="229" t="s">
        <v>28</v>
      </c>
      <c r="D11" s="230" t="s">
        <v>29</v>
      </c>
      <c r="E11" s="231">
        <v>84.6</v>
      </c>
      <c r="F11" s="232" t="s">
        <v>35</v>
      </c>
      <c r="G11" s="247" t="s">
        <v>36</v>
      </c>
      <c r="H11" s="234">
        <v>1</v>
      </c>
      <c r="I11" s="234" t="s">
        <v>32</v>
      </c>
      <c r="J11" s="235"/>
      <c r="K11" s="236">
        <v>1</v>
      </c>
      <c r="L11" s="237"/>
      <c r="M11" s="248"/>
      <c r="N11" s="249"/>
      <c r="O11" s="240">
        <f>+SUM(J11:M11)/H11</f>
        <v>1</v>
      </c>
      <c r="P11" s="241" t="s">
        <v>731</v>
      </c>
      <c r="Q11" s="230" t="s">
        <v>33</v>
      </c>
      <c r="R11" s="242" t="s">
        <v>34</v>
      </c>
      <c r="S11" s="250"/>
      <c r="T11" s="244">
        <v>1</v>
      </c>
      <c r="U11" s="244"/>
      <c r="V11" s="245"/>
    </row>
    <row r="12" spans="2:36" s="246" customFormat="1" ht="76" x14ac:dyDescent="0.2">
      <c r="B12" s="228">
        <v>3</v>
      </c>
      <c r="C12" s="229" t="s">
        <v>28</v>
      </c>
      <c r="D12" s="230" t="s">
        <v>29</v>
      </c>
      <c r="E12" s="231">
        <v>84.6</v>
      </c>
      <c r="F12" s="232" t="s">
        <v>37</v>
      </c>
      <c r="G12" s="247" t="s">
        <v>38</v>
      </c>
      <c r="H12" s="234">
        <v>1</v>
      </c>
      <c r="I12" s="234" t="s">
        <v>32</v>
      </c>
      <c r="J12" s="235"/>
      <c r="K12" s="236"/>
      <c r="L12" s="237">
        <v>1</v>
      </c>
      <c r="M12" s="248"/>
      <c r="N12" s="249"/>
      <c r="O12" s="240">
        <f t="shared" ref="O12:O75" si="0">+SUM(J12:M12)/H12</f>
        <v>1</v>
      </c>
      <c r="P12" s="241" t="s">
        <v>762</v>
      </c>
      <c r="Q12" s="230" t="s">
        <v>33</v>
      </c>
      <c r="R12" s="242" t="s">
        <v>34</v>
      </c>
      <c r="S12" s="250"/>
      <c r="T12" s="244"/>
      <c r="U12" s="244">
        <v>1</v>
      </c>
      <c r="V12" s="245"/>
    </row>
    <row r="13" spans="2:36" s="246" customFormat="1" ht="78.75" customHeight="1" x14ac:dyDescent="0.2">
      <c r="B13" s="228">
        <v>4</v>
      </c>
      <c r="C13" s="229" t="s">
        <v>28</v>
      </c>
      <c r="D13" s="230" t="s">
        <v>29</v>
      </c>
      <c r="E13" s="231">
        <v>84.6</v>
      </c>
      <c r="F13" s="232" t="s">
        <v>37</v>
      </c>
      <c r="G13" s="247" t="s">
        <v>39</v>
      </c>
      <c r="H13" s="234">
        <v>1</v>
      </c>
      <c r="I13" s="234" t="s">
        <v>32</v>
      </c>
      <c r="J13" s="235"/>
      <c r="K13" s="236"/>
      <c r="L13" s="237">
        <v>1</v>
      </c>
      <c r="M13" s="248"/>
      <c r="N13" s="249"/>
      <c r="O13" s="240">
        <f t="shared" si="0"/>
        <v>1</v>
      </c>
      <c r="P13" s="241" t="s">
        <v>757</v>
      </c>
      <c r="Q13" s="230" t="s">
        <v>33</v>
      </c>
      <c r="R13" s="242" t="s">
        <v>34</v>
      </c>
      <c r="S13" s="250"/>
      <c r="T13" s="244"/>
      <c r="U13" s="244">
        <v>1</v>
      </c>
      <c r="V13" s="245"/>
    </row>
    <row r="14" spans="2:36" s="144" customFormat="1" ht="48" customHeight="1" x14ac:dyDescent="0.2">
      <c r="B14" s="175">
        <v>5</v>
      </c>
      <c r="C14" s="177" t="s">
        <v>28</v>
      </c>
      <c r="D14" s="179" t="s">
        <v>29</v>
      </c>
      <c r="E14" s="181">
        <v>84.6</v>
      </c>
      <c r="F14" s="184" t="s">
        <v>40</v>
      </c>
      <c r="G14" s="143" t="s">
        <v>41</v>
      </c>
      <c r="H14" s="145">
        <v>1</v>
      </c>
      <c r="I14" s="145" t="s">
        <v>32</v>
      </c>
      <c r="J14" s="193"/>
      <c r="K14" s="134"/>
      <c r="L14" s="135"/>
      <c r="M14" s="195"/>
      <c r="N14" s="203"/>
      <c r="O14" s="225">
        <f t="shared" si="0"/>
        <v>0</v>
      </c>
      <c r="P14" s="207"/>
      <c r="Q14" s="179" t="s">
        <v>33</v>
      </c>
      <c r="R14" s="156" t="s">
        <v>34</v>
      </c>
      <c r="S14" s="146"/>
      <c r="T14" s="147"/>
      <c r="U14" s="147"/>
      <c r="V14" s="148">
        <v>1</v>
      </c>
    </row>
    <row r="15" spans="2:36" s="246" customFormat="1" ht="60" customHeight="1" x14ac:dyDescent="0.2">
      <c r="B15" s="228">
        <v>6</v>
      </c>
      <c r="C15" s="229" t="s">
        <v>28</v>
      </c>
      <c r="D15" s="230" t="s">
        <v>29</v>
      </c>
      <c r="E15" s="231">
        <v>84.6</v>
      </c>
      <c r="F15" s="232" t="s">
        <v>42</v>
      </c>
      <c r="G15" s="247" t="s">
        <v>43</v>
      </c>
      <c r="H15" s="234">
        <v>1</v>
      </c>
      <c r="I15" s="234" t="s">
        <v>32</v>
      </c>
      <c r="J15" s="235"/>
      <c r="K15" s="236">
        <v>1</v>
      </c>
      <c r="L15" s="237"/>
      <c r="M15" s="248"/>
      <c r="N15" s="249"/>
      <c r="O15" s="240">
        <f t="shared" si="0"/>
        <v>1</v>
      </c>
      <c r="P15" s="241" t="s">
        <v>731</v>
      </c>
      <c r="Q15" s="230" t="s">
        <v>33</v>
      </c>
      <c r="R15" s="242" t="s">
        <v>34</v>
      </c>
      <c r="S15" s="250"/>
      <c r="T15" s="244">
        <v>1</v>
      </c>
      <c r="U15" s="244"/>
      <c r="V15" s="245"/>
    </row>
    <row r="16" spans="2:36" s="246" customFormat="1" ht="60" customHeight="1" x14ac:dyDescent="0.2">
      <c r="B16" s="228">
        <v>7</v>
      </c>
      <c r="C16" s="229" t="s">
        <v>28</v>
      </c>
      <c r="D16" s="230" t="s">
        <v>29</v>
      </c>
      <c r="E16" s="231">
        <v>84.6</v>
      </c>
      <c r="F16" s="232" t="s">
        <v>44</v>
      </c>
      <c r="G16" s="247" t="s">
        <v>45</v>
      </c>
      <c r="H16" s="234">
        <v>1</v>
      </c>
      <c r="I16" s="234" t="s">
        <v>32</v>
      </c>
      <c r="J16" s="235"/>
      <c r="K16" s="236">
        <v>1</v>
      </c>
      <c r="L16" s="237"/>
      <c r="M16" s="248"/>
      <c r="N16" s="249"/>
      <c r="O16" s="240">
        <f t="shared" si="0"/>
        <v>1</v>
      </c>
      <c r="P16" s="241" t="s">
        <v>733</v>
      </c>
      <c r="Q16" s="230" t="s">
        <v>33</v>
      </c>
      <c r="R16" s="242" t="s">
        <v>34</v>
      </c>
      <c r="S16" s="250"/>
      <c r="T16" s="244">
        <v>1</v>
      </c>
      <c r="U16" s="244"/>
      <c r="V16" s="245"/>
    </row>
    <row r="17" spans="1:74" s="246" customFormat="1" ht="37" customHeight="1" x14ac:dyDescent="0.2">
      <c r="B17" s="228">
        <v>8</v>
      </c>
      <c r="C17" s="229" t="s">
        <v>28</v>
      </c>
      <c r="D17" s="230" t="s">
        <v>46</v>
      </c>
      <c r="E17" s="231">
        <v>64.400000000000006</v>
      </c>
      <c r="F17" s="232" t="s">
        <v>47</v>
      </c>
      <c r="G17" s="247" t="s">
        <v>48</v>
      </c>
      <c r="H17" s="234">
        <v>1</v>
      </c>
      <c r="I17" s="234" t="s">
        <v>32</v>
      </c>
      <c r="J17" s="235"/>
      <c r="K17" s="236">
        <v>1</v>
      </c>
      <c r="L17" s="237"/>
      <c r="M17" s="248"/>
      <c r="N17" s="249"/>
      <c r="O17" s="240">
        <f t="shared" si="0"/>
        <v>1</v>
      </c>
      <c r="P17" s="241" t="s">
        <v>732</v>
      </c>
      <c r="Q17" s="230" t="s">
        <v>33</v>
      </c>
      <c r="R17" s="242" t="s">
        <v>34</v>
      </c>
      <c r="S17" s="250"/>
      <c r="T17" s="244">
        <v>1</v>
      </c>
      <c r="U17" s="244"/>
      <c r="V17" s="245"/>
    </row>
    <row r="18" spans="1:74" s="144" customFormat="1" ht="45.75" customHeight="1" x14ac:dyDescent="0.2">
      <c r="B18" s="175">
        <v>9</v>
      </c>
      <c r="C18" s="177" t="s">
        <v>28</v>
      </c>
      <c r="D18" s="179" t="s">
        <v>46</v>
      </c>
      <c r="E18" s="181">
        <v>64.400000000000006</v>
      </c>
      <c r="F18" s="184" t="s">
        <v>49</v>
      </c>
      <c r="G18" s="160" t="s">
        <v>50</v>
      </c>
      <c r="H18" s="145">
        <v>5</v>
      </c>
      <c r="I18" s="145" t="s">
        <v>32</v>
      </c>
      <c r="J18" s="193"/>
      <c r="K18" s="134">
        <v>3</v>
      </c>
      <c r="L18" s="135"/>
      <c r="M18" s="195"/>
      <c r="N18" s="203"/>
      <c r="O18" s="225">
        <f t="shared" si="0"/>
        <v>0.6</v>
      </c>
      <c r="P18" s="207" t="s">
        <v>734</v>
      </c>
      <c r="Q18" s="179" t="s">
        <v>33</v>
      </c>
      <c r="R18" s="156" t="s">
        <v>34</v>
      </c>
      <c r="S18" s="146"/>
      <c r="T18" s="147">
        <v>3</v>
      </c>
      <c r="U18" s="147"/>
      <c r="V18" s="148">
        <v>2</v>
      </c>
    </row>
    <row r="19" spans="1:74" s="144" customFormat="1" ht="44.25" customHeight="1" x14ac:dyDescent="0.2">
      <c r="B19" s="175">
        <v>10</v>
      </c>
      <c r="C19" s="177" t="s">
        <v>28</v>
      </c>
      <c r="D19" s="179" t="s">
        <v>46</v>
      </c>
      <c r="E19" s="181">
        <v>64.400000000000006</v>
      </c>
      <c r="F19" s="184" t="s">
        <v>51</v>
      </c>
      <c r="G19" s="160" t="s">
        <v>52</v>
      </c>
      <c r="H19" s="145">
        <v>1</v>
      </c>
      <c r="I19" s="145" t="s">
        <v>32</v>
      </c>
      <c r="J19" s="193"/>
      <c r="K19" s="134"/>
      <c r="L19" s="135"/>
      <c r="M19" s="195"/>
      <c r="N19" s="203"/>
      <c r="O19" s="225">
        <f t="shared" si="0"/>
        <v>0</v>
      </c>
      <c r="P19" s="207"/>
      <c r="Q19" s="179" t="s">
        <v>33</v>
      </c>
      <c r="R19" s="156" t="s">
        <v>34</v>
      </c>
      <c r="S19" s="146"/>
      <c r="T19" s="147"/>
      <c r="U19" s="147"/>
      <c r="V19" s="148">
        <v>1</v>
      </c>
    </row>
    <row r="20" spans="1:74" s="158" customFormat="1" ht="58.5" customHeight="1" x14ac:dyDescent="0.2">
      <c r="A20" s="170"/>
      <c r="B20" s="175">
        <v>11</v>
      </c>
      <c r="C20" s="177" t="s">
        <v>28</v>
      </c>
      <c r="D20" s="179" t="s">
        <v>46</v>
      </c>
      <c r="E20" s="181">
        <v>64.400000000000006</v>
      </c>
      <c r="F20" s="184" t="s">
        <v>53</v>
      </c>
      <c r="G20" s="160" t="s">
        <v>54</v>
      </c>
      <c r="H20" s="145">
        <v>1</v>
      </c>
      <c r="I20" s="145" t="s">
        <v>32</v>
      </c>
      <c r="J20" s="193"/>
      <c r="K20" s="134"/>
      <c r="L20" s="135"/>
      <c r="M20" s="195"/>
      <c r="N20" s="203"/>
      <c r="O20" s="225">
        <f t="shared" si="0"/>
        <v>0</v>
      </c>
      <c r="P20" s="207"/>
      <c r="Q20" s="179" t="s">
        <v>33</v>
      </c>
      <c r="R20" s="156" t="s">
        <v>34</v>
      </c>
      <c r="S20" s="146"/>
      <c r="T20" s="147"/>
      <c r="U20" s="147"/>
      <c r="V20" s="148">
        <v>1</v>
      </c>
      <c r="W20" s="144"/>
      <c r="X20" s="144"/>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57"/>
    </row>
    <row r="21" spans="1:74" s="159" customFormat="1" ht="72.75" customHeight="1" thickBot="1" x14ac:dyDescent="0.25">
      <c r="B21" s="175">
        <v>12</v>
      </c>
      <c r="C21" s="177" t="s">
        <v>55</v>
      </c>
      <c r="D21" s="179" t="s">
        <v>56</v>
      </c>
      <c r="E21" s="181">
        <v>93.4</v>
      </c>
      <c r="F21" s="143" t="s">
        <v>57</v>
      </c>
      <c r="G21" s="160" t="s">
        <v>58</v>
      </c>
      <c r="H21" s="145">
        <v>1</v>
      </c>
      <c r="I21" s="145" t="s">
        <v>32</v>
      </c>
      <c r="J21" s="193"/>
      <c r="K21" s="135"/>
      <c r="L21" s="135"/>
      <c r="M21" s="195"/>
      <c r="N21" s="203"/>
      <c r="O21" s="225">
        <f t="shared" si="0"/>
        <v>0</v>
      </c>
      <c r="P21" s="207"/>
      <c r="Q21" s="179" t="s">
        <v>33</v>
      </c>
      <c r="R21" s="145" t="s">
        <v>59</v>
      </c>
      <c r="S21" s="146"/>
      <c r="T21" s="147"/>
      <c r="U21" s="147"/>
      <c r="V21" s="148">
        <v>1</v>
      </c>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row>
    <row r="22" spans="1:74" s="246" customFormat="1" ht="72.75" customHeight="1" x14ac:dyDescent="0.2">
      <c r="B22" s="228">
        <v>13</v>
      </c>
      <c r="C22" s="229" t="s">
        <v>55</v>
      </c>
      <c r="D22" s="230" t="s">
        <v>56</v>
      </c>
      <c r="E22" s="231">
        <v>93.4</v>
      </c>
      <c r="F22" s="247" t="s">
        <v>60</v>
      </c>
      <c r="G22" s="233" t="s">
        <v>61</v>
      </c>
      <c r="H22" s="234">
        <v>1</v>
      </c>
      <c r="I22" s="234" t="s">
        <v>32</v>
      </c>
      <c r="J22" s="235"/>
      <c r="K22" s="237"/>
      <c r="L22" s="237">
        <v>1</v>
      </c>
      <c r="M22" s="248"/>
      <c r="N22" s="249"/>
      <c r="O22" s="240">
        <f t="shared" si="0"/>
        <v>1</v>
      </c>
      <c r="P22" s="241" t="s">
        <v>752</v>
      </c>
      <c r="Q22" s="230" t="s">
        <v>33</v>
      </c>
      <c r="R22" s="234" t="s">
        <v>59</v>
      </c>
      <c r="S22" s="250"/>
      <c r="T22" s="244"/>
      <c r="U22" s="244">
        <v>1</v>
      </c>
      <c r="V22" s="245"/>
    </row>
    <row r="23" spans="1:74" s="144" customFormat="1" ht="72.75" customHeight="1" x14ac:dyDescent="0.2">
      <c r="B23" s="175">
        <v>14</v>
      </c>
      <c r="C23" s="177" t="s">
        <v>55</v>
      </c>
      <c r="D23" s="179" t="s">
        <v>56</v>
      </c>
      <c r="E23" s="181">
        <v>93.4</v>
      </c>
      <c r="F23" s="143" t="s">
        <v>62</v>
      </c>
      <c r="G23" s="160" t="s">
        <v>63</v>
      </c>
      <c r="H23" s="145">
        <v>4</v>
      </c>
      <c r="I23" s="145" t="s">
        <v>32</v>
      </c>
      <c r="J23" s="193">
        <v>1</v>
      </c>
      <c r="K23" s="135">
        <v>1</v>
      </c>
      <c r="L23" s="135">
        <v>1</v>
      </c>
      <c r="M23" s="195"/>
      <c r="N23" s="203"/>
      <c r="O23" s="225">
        <f t="shared" si="0"/>
        <v>0.75</v>
      </c>
      <c r="P23" s="207" t="s">
        <v>761</v>
      </c>
      <c r="Q23" s="179" t="s">
        <v>33</v>
      </c>
      <c r="R23" s="145" t="s">
        <v>59</v>
      </c>
      <c r="S23" s="146">
        <v>1</v>
      </c>
      <c r="T23" s="147">
        <v>1</v>
      </c>
      <c r="U23" s="147">
        <v>1</v>
      </c>
      <c r="V23" s="148">
        <v>1</v>
      </c>
    </row>
    <row r="24" spans="1:74" s="144" customFormat="1" ht="77.25" customHeight="1" x14ac:dyDescent="0.2">
      <c r="B24" s="175">
        <v>15</v>
      </c>
      <c r="C24" s="177" t="s">
        <v>64</v>
      </c>
      <c r="D24" s="179" t="s">
        <v>65</v>
      </c>
      <c r="E24" s="181">
        <v>50.2</v>
      </c>
      <c r="F24" s="185" t="s">
        <v>66</v>
      </c>
      <c r="G24" s="143" t="s">
        <v>67</v>
      </c>
      <c r="H24" s="190">
        <v>1</v>
      </c>
      <c r="I24" s="145" t="s">
        <v>32</v>
      </c>
      <c r="J24" s="193"/>
      <c r="K24" s="138"/>
      <c r="L24" s="138"/>
      <c r="M24" s="196"/>
      <c r="N24" s="204"/>
      <c r="O24" s="225">
        <f t="shared" si="0"/>
        <v>0</v>
      </c>
      <c r="P24" s="207"/>
      <c r="Q24" s="179" t="s">
        <v>33</v>
      </c>
      <c r="R24" s="156" t="s">
        <v>34</v>
      </c>
      <c r="S24" s="146"/>
      <c r="T24" s="147"/>
      <c r="U24" s="147"/>
      <c r="V24" s="148">
        <v>1</v>
      </c>
    </row>
    <row r="25" spans="1:74" s="246" customFormat="1" ht="48.75" customHeight="1" x14ac:dyDescent="0.2">
      <c r="B25" s="228">
        <v>16</v>
      </c>
      <c r="C25" s="229" t="s">
        <v>64</v>
      </c>
      <c r="D25" s="230" t="s">
        <v>65</v>
      </c>
      <c r="E25" s="231">
        <v>50.2</v>
      </c>
      <c r="F25" s="251" t="s">
        <v>68</v>
      </c>
      <c r="G25" s="233" t="s">
        <v>69</v>
      </c>
      <c r="H25" s="252">
        <v>1</v>
      </c>
      <c r="I25" s="234" t="s">
        <v>32</v>
      </c>
      <c r="J25" s="235"/>
      <c r="K25" s="253">
        <v>1</v>
      </c>
      <c r="L25" s="253"/>
      <c r="M25" s="254"/>
      <c r="N25" s="255"/>
      <c r="O25" s="240">
        <f t="shared" si="0"/>
        <v>1</v>
      </c>
      <c r="P25" s="241" t="s">
        <v>735</v>
      </c>
      <c r="Q25" s="230" t="s">
        <v>33</v>
      </c>
      <c r="R25" s="242" t="s">
        <v>34</v>
      </c>
      <c r="S25" s="250"/>
      <c r="T25" s="244">
        <v>1</v>
      </c>
      <c r="U25" s="244"/>
      <c r="V25" s="245"/>
    </row>
    <row r="26" spans="1:74" s="144" customFormat="1" ht="57.75" customHeight="1" x14ac:dyDescent="0.2">
      <c r="B26" s="175">
        <v>17</v>
      </c>
      <c r="C26" s="177" t="s">
        <v>64</v>
      </c>
      <c r="D26" s="179" t="s">
        <v>65</v>
      </c>
      <c r="E26" s="181">
        <v>50.2</v>
      </c>
      <c r="F26" s="186" t="s">
        <v>70</v>
      </c>
      <c r="G26" s="160" t="s">
        <v>71</v>
      </c>
      <c r="H26" s="190">
        <v>1</v>
      </c>
      <c r="I26" s="145" t="s">
        <v>72</v>
      </c>
      <c r="J26" s="193">
        <v>1</v>
      </c>
      <c r="K26" s="138">
        <v>1</v>
      </c>
      <c r="L26" s="138">
        <v>1</v>
      </c>
      <c r="M26" s="196"/>
      <c r="N26" s="204"/>
      <c r="O26" s="225">
        <f>+AVERAGE(J26:M26)/H26</f>
        <v>1</v>
      </c>
      <c r="P26" s="207" t="s">
        <v>753</v>
      </c>
      <c r="Q26" s="179" t="s">
        <v>33</v>
      </c>
      <c r="R26" s="156" t="s">
        <v>34</v>
      </c>
      <c r="S26" s="146">
        <v>1</v>
      </c>
      <c r="T26" s="147">
        <v>1</v>
      </c>
      <c r="U26" s="147">
        <v>1</v>
      </c>
      <c r="V26" s="148">
        <v>1</v>
      </c>
    </row>
    <row r="27" spans="1:74" s="144" customFormat="1" ht="38" x14ac:dyDescent="0.2">
      <c r="B27" s="175">
        <v>18</v>
      </c>
      <c r="C27" s="177" t="s">
        <v>64</v>
      </c>
      <c r="D27" s="179" t="s">
        <v>65</v>
      </c>
      <c r="E27" s="181">
        <v>50.2</v>
      </c>
      <c r="F27" s="185" t="s">
        <v>73</v>
      </c>
      <c r="G27" s="143" t="s">
        <v>74</v>
      </c>
      <c r="H27" s="190">
        <v>1</v>
      </c>
      <c r="I27" s="145" t="s">
        <v>72</v>
      </c>
      <c r="J27" s="193"/>
      <c r="K27" s="138"/>
      <c r="L27" s="140"/>
      <c r="M27" s="196"/>
      <c r="N27" s="204"/>
      <c r="O27" s="225">
        <f t="shared" si="0"/>
        <v>0</v>
      </c>
      <c r="P27" s="208"/>
      <c r="Q27" s="179" t="s">
        <v>33</v>
      </c>
      <c r="R27" s="156" t="s">
        <v>34</v>
      </c>
      <c r="S27" s="146"/>
      <c r="T27" s="147"/>
      <c r="U27" s="147"/>
      <c r="V27" s="148">
        <v>1</v>
      </c>
    </row>
    <row r="28" spans="1:74" s="144" customFormat="1" ht="38" x14ac:dyDescent="0.2">
      <c r="B28" s="175">
        <v>19</v>
      </c>
      <c r="C28" s="177" t="s">
        <v>64</v>
      </c>
      <c r="D28" s="179" t="s">
        <v>65</v>
      </c>
      <c r="E28" s="181">
        <v>50.2</v>
      </c>
      <c r="F28" s="186" t="s">
        <v>75</v>
      </c>
      <c r="G28" s="143" t="s">
        <v>76</v>
      </c>
      <c r="H28" s="190">
        <v>1</v>
      </c>
      <c r="I28" s="145" t="s">
        <v>72</v>
      </c>
      <c r="J28" s="193"/>
      <c r="K28" s="138">
        <v>1</v>
      </c>
      <c r="L28" s="138">
        <v>1</v>
      </c>
      <c r="M28" s="196"/>
      <c r="N28" s="204"/>
      <c r="O28" s="225">
        <f>+AVERAGE(J28:M28)/H28</f>
        <v>1</v>
      </c>
      <c r="P28" s="287" t="s">
        <v>754</v>
      </c>
      <c r="Q28" s="179" t="s">
        <v>33</v>
      </c>
      <c r="R28" s="156" t="s">
        <v>34</v>
      </c>
      <c r="S28" s="146"/>
      <c r="T28" s="147">
        <v>1</v>
      </c>
      <c r="U28" s="147">
        <v>1</v>
      </c>
      <c r="V28" s="148">
        <v>1</v>
      </c>
    </row>
    <row r="29" spans="1:74" s="144" customFormat="1" ht="57" x14ac:dyDescent="0.2">
      <c r="B29" s="175">
        <v>20</v>
      </c>
      <c r="C29" s="177" t="s">
        <v>64</v>
      </c>
      <c r="D29" s="179" t="s">
        <v>65</v>
      </c>
      <c r="E29" s="181">
        <v>50.2</v>
      </c>
      <c r="F29" s="184" t="s">
        <v>77</v>
      </c>
      <c r="G29" s="160" t="s">
        <v>78</v>
      </c>
      <c r="H29" s="190">
        <v>1</v>
      </c>
      <c r="I29" s="145" t="s">
        <v>72</v>
      </c>
      <c r="J29" s="193"/>
      <c r="K29" s="138"/>
      <c r="L29" s="138">
        <v>1</v>
      </c>
      <c r="M29" s="196"/>
      <c r="N29" s="204"/>
      <c r="O29" s="225">
        <f t="shared" si="0"/>
        <v>1</v>
      </c>
      <c r="P29" s="283" t="s">
        <v>750</v>
      </c>
      <c r="Q29" s="179" t="s">
        <v>33</v>
      </c>
      <c r="R29" s="156" t="s">
        <v>34</v>
      </c>
      <c r="S29" s="146"/>
      <c r="T29" s="147"/>
      <c r="U29" s="147">
        <v>1</v>
      </c>
      <c r="V29" s="148">
        <v>1</v>
      </c>
    </row>
    <row r="30" spans="1:74" s="144" customFormat="1" ht="38" x14ac:dyDescent="0.2">
      <c r="B30" s="175">
        <v>21</v>
      </c>
      <c r="C30" s="177" t="s">
        <v>64</v>
      </c>
      <c r="D30" s="179" t="s">
        <v>65</v>
      </c>
      <c r="E30" s="181">
        <v>50.2</v>
      </c>
      <c r="F30" s="184" t="s">
        <v>79</v>
      </c>
      <c r="G30" s="143" t="s">
        <v>80</v>
      </c>
      <c r="H30" s="190">
        <v>1</v>
      </c>
      <c r="I30" s="145" t="s">
        <v>72</v>
      </c>
      <c r="J30" s="284"/>
      <c r="K30" s="285"/>
      <c r="L30" s="285"/>
      <c r="M30" s="286"/>
      <c r="N30" s="205"/>
      <c r="O30" s="225">
        <f t="shared" si="0"/>
        <v>0</v>
      </c>
      <c r="P30" s="283"/>
      <c r="Q30" s="179" t="s">
        <v>33</v>
      </c>
      <c r="R30" s="156" t="s">
        <v>34</v>
      </c>
      <c r="S30" s="146"/>
      <c r="T30" s="147"/>
      <c r="U30" s="147">
        <v>1</v>
      </c>
      <c r="V30" s="148">
        <v>1</v>
      </c>
    </row>
    <row r="31" spans="1:74" s="144" customFormat="1" ht="76" x14ac:dyDescent="0.2">
      <c r="B31" s="175">
        <v>22</v>
      </c>
      <c r="C31" s="177" t="s">
        <v>64</v>
      </c>
      <c r="D31" s="179" t="s">
        <v>65</v>
      </c>
      <c r="E31" s="181">
        <v>50.2</v>
      </c>
      <c r="F31" s="184" t="s">
        <v>81</v>
      </c>
      <c r="G31" s="143" t="s">
        <v>82</v>
      </c>
      <c r="H31" s="190">
        <v>1</v>
      </c>
      <c r="I31" s="145" t="s">
        <v>32</v>
      </c>
      <c r="J31" s="193"/>
      <c r="K31" s="138"/>
      <c r="L31" s="161"/>
      <c r="M31" s="196"/>
      <c r="N31" s="204"/>
      <c r="O31" s="225">
        <f t="shared" si="0"/>
        <v>0</v>
      </c>
      <c r="P31" s="207"/>
      <c r="Q31" s="179" t="s">
        <v>33</v>
      </c>
      <c r="R31" s="156" t="s">
        <v>34</v>
      </c>
      <c r="S31" s="146"/>
      <c r="T31" s="147"/>
      <c r="U31" s="147"/>
      <c r="V31" s="148">
        <v>1</v>
      </c>
    </row>
    <row r="32" spans="1:74" s="144" customFormat="1" ht="38" x14ac:dyDescent="0.2">
      <c r="B32" s="175">
        <v>23</v>
      </c>
      <c r="C32" s="177" t="s">
        <v>64</v>
      </c>
      <c r="D32" s="179" t="s">
        <v>65</v>
      </c>
      <c r="E32" s="181">
        <v>50.2</v>
      </c>
      <c r="F32" s="184" t="s">
        <v>83</v>
      </c>
      <c r="G32" s="143" t="s">
        <v>84</v>
      </c>
      <c r="H32" s="190">
        <v>1</v>
      </c>
      <c r="I32" s="145" t="s">
        <v>32</v>
      </c>
      <c r="J32" s="198"/>
      <c r="K32" s="141"/>
      <c r="L32" s="139"/>
      <c r="M32" s="197"/>
      <c r="N32" s="205"/>
      <c r="O32" s="225">
        <f t="shared" si="0"/>
        <v>0</v>
      </c>
      <c r="P32" s="207"/>
      <c r="Q32" s="179" t="s">
        <v>33</v>
      </c>
      <c r="R32" s="156" t="s">
        <v>34</v>
      </c>
      <c r="S32" s="146"/>
      <c r="T32" s="147"/>
      <c r="U32" s="147"/>
      <c r="V32" s="148">
        <v>1</v>
      </c>
    </row>
    <row r="33" spans="2:74" s="246" customFormat="1" ht="85.5" customHeight="1" x14ac:dyDescent="0.2">
      <c r="B33" s="228">
        <v>24</v>
      </c>
      <c r="C33" s="229" t="s">
        <v>64</v>
      </c>
      <c r="D33" s="230" t="s">
        <v>65</v>
      </c>
      <c r="E33" s="231">
        <v>50.2</v>
      </c>
      <c r="F33" s="232" t="s">
        <v>85</v>
      </c>
      <c r="G33" s="247" t="s">
        <v>86</v>
      </c>
      <c r="H33" s="252">
        <v>1</v>
      </c>
      <c r="I33" s="234" t="s">
        <v>32</v>
      </c>
      <c r="J33" s="256"/>
      <c r="K33" s="257">
        <v>1</v>
      </c>
      <c r="L33" s="257"/>
      <c r="M33" s="258"/>
      <c r="N33" s="259"/>
      <c r="O33" s="240">
        <f t="shared" si="0"/>
        <v>1</v>
      </c>
      <c r="P33" s="241" t="s">
        <v>737</v>
      </c>
      <c r="Q33" s="230" t="s">
        <v>33</v>
      </c>
      <c r="R33" s="242" t="s">
        <v>34</v>
      </c>
      <c r="S33" s="260"/>
      <c r="T33" s="261">
        <v>1</v>
      </c>
      <c r="U33" s="261"/>
      <c r="V33" s="262"/>
    </row>
    <row r="34" spans="2:74" s="246" customFormat="1" ht="51" customHeight="1" x14ac:dyDescent="0.2">
      <c r="B34" s="228">
        <v>25</v>
      </c>
      <c r="C34" s="229" t="s">
        <v>64</v>
      </c>
      <c r="D34" s="230" t="s">
        <v>65</v>
      </c>
      <c r="E34" s="231">
        <v>50.2</v>
      </c>
      <c r="F34" s="232" t="s">
        <v>87</v>
      </c>
      <c r="G34" s="247" t="s">
        <v>88</v>
      </c>
      <c r="H34" s="252">
        <v>1</v>
      </c>
      <c r="I34" s="234" t="s">
        <v>32</v>
      </c>
      <c r="J34" s="256"/>
      <c r="K34" s="257">
        <v>1</v>
      </c>
      <c r="L34" s="257"/>
      <c r="M34" s="258"/>
      <c r="N34" s="259"/>
      <c r="O34" s="240">
        <f t="shared" si="0"/>
        <v>1</v>
      </c>
      <c r="P34" s="241" t="s">
        <v>736</v>
      </c>
      <c r="Q34" s="230" t="s">
        <v>33</v>
      </c>
      <c r="R34" s="242" t="s">
        <v>34</v>
      </c>
      <c r="S34" s="250"/>
      <c r="T34" s="244">
        <v>1</v>
      </c>
      <c r="U34" s="244"/>
      <c r="V34" s="245"/>
    </row>
    <row r="35" spans="2:74" s="246" customFormat="1" ht="48.75" customHeight="1" x14ac:dyDescent="0.2">
      <c r="B35" s="228">
        <v>26</v>
      </c>
      <c r="C35" s="229" t="s">
        <v>64</v>
      </c>
      <c r="D35" s="230" t="s">
        <v>65</v>
      </c>
      <c r="E35" s="231">
        <v>50.2</v>
      </c>
      <c r="F35" s="232" t="s">
        <v>89</v>
      </c>
      <c r="G35" s="247" t="s">
        <v>90</v>
      </c>
      <c r="H35" s="252">
        <v>1</v>
      </c>
      <c r="I35" s="234" t="s">
        <v>32</v>
      </c>
      <c r="J35" s="263"/>
      <c r="K35" s="253">
        <v>1</v>
      </c>
      <c r="L35" s="253"/>
      <c r="M35" s="264"/>
      <c r="N35" s="265"/>
      <c r="O35" s="240">
        <f t="shared" si="0"/>
        <v>1</v>
      </c>
      <c r="P35" s="241" t="s">
        <v>738</v>
      </c>
      <c r="Q35" s="230" t="s">
        <v>33</v>
      </c>
      <c r="R35" s="242" t="s">
        <v>34</v>
      </c>
      <c r="S35" s="250"/>
      <c r="T35" s="244">
        <v>1</v>
      </c>
      <c r="U35" s="244"/>
      <c r="V35" s="245"/>
    </row>
    <row r="36" spans="2:74" s="144" customFormat="1" ht="59.25" customHeight="1" x14ac:dyDescent="0.2">
      <c r="B36" s="175">
        <v>27</v>
      </c>
      <c r="C36" s="177" t="s">
        <v>64</v>
      </c>
      <c r="D36" s="179" t="s">
        <v>65</v>
      </c>
      <c r="E36" s="181">
        <v>50.2</v>
      </c>
      <c r="F36" s="184" t="s">
        <v>91</v>
      </c>
      <c r="G36" s="143" t="s">
        <v>92</v>
      </c>
      <c r="H36" s="190">
        <v>3</v>
      </c>
      <c r="I36" s="145" t="s">
        <v>32</v>
      </c>
      <c r="J36" s="199"/>
      <c r="K36" s="138">
        <v>1</v>
      </c>
      <c r="L36" s="138"/>
      <c r="M36" s="196"/>
      <c r="N36" s="204"/>
      <c r="O36" s="225">
        <f t="shared" si="0"/>
        <v>0.33333333333333331</v>
      </c>
      <c r="P36" s="207"/>
      <c r="Q36" s="179" t="s">
        <v>33</v>
      </c>
      <c r="R36" s="156" t="s">
        <v>34</v>
      </c>
      <c r="S36" s="146"/>
      <c r="T36" s="147">
        <v>1</v>
      </c>
      <c r="U36" s="147">
        <v>1</v>
      </c>
      <c r="V36" s="148">
        <v>1</v>
      </c>
    </row>
    <row r="37" spans="2:74" s="246" customFormat="1" ht="69.75" customHeight="1" x14ac:dyDescent="0.2">
      <c r="B37" s="228">
        <v>28</v>
      </c>
      <c r="C37" s="229" t="s">
        <v>64</v>
      </c>
      <c r="D37" s="230" t="s">
        <v>93</v>
      </c>
      <c r="E37" s="231">
        <v>42.6</v>
      </c>
      <c r="F37" s="232" t="s">
        <v>81</v>
      </c>
      <c r="G37" s="247" t="s">
        <v>82</v>
      </c>
      <c r="H37" s="252">
        <v>1</v>
      </c>
      <c r="I37" s="234" t="s">
        <v>32</v>
      </c>
      <c r="J37" s="263"/>
      <c r="K37" s="253">
        <v>1</v>
      </c>
      <c r="L37" s="253"/>
      <c r="M37" s="254"/>
      <c r="N37" s="255"/>
      <c r="O37" s="240">
        <f t="shared" si="0"/>
        <v>1</v>
      </c>
      <c r="P37" s="241" t="s">
        <v>739</v>
      </c>
      <c r="Q37" s="230" t="s">
        <v>33</v>
      </c>
      <c r="R37" s="242" t="s">
        <v>34</v>
      </c>
      <c r="S37" s="250"/>
      <c r="T37" s="244">
        <v>1</v>
      </c>
      <c r="U37" s="244"/>
      <c r="V37" s="245"/>
    </row>
    <row r="38" spans="2:74" s="144" customFormat="1" ht="66.75" customHeight="1" x14ac:dyDescent="0.2">
      <c r="B38" s="175">
        <v>29</v>
      </c>
      <c r="C38" s="177" t="s">
        <v>64</v>
      </c>
      <c r="D38" s="179" t="s">
        <v>93</v>
      </c>
      <c r="E38" s="181">
        <v>42.6</v>
      </c>
      <c r="F38" s="185" t="s">
        <v>94</v>
      </c>
      <c r="G38" s="143" t="s">
        <v>95</v>
      </c>
      <c r="H38" s="190">
        <v>1</v>
      </c>
      <c r="I38" s="145" t="s">
        <v>32</v>
      </c>
      <c r="J38" s="199"/>
      <c r="K38" s="138"/>
      <c r="L38" s="138"/>
      <c r="M38" s="196"/>
      <c r="N38" s="204"/>
      <c r="O38" s="225">
        <f t="shared" si="0"/>
        <v>0</v>
      </c>
      <c r="P38" s="207"/>
      <c r="Q38" s="179" t="s">
        <v>33</v>
      </c>
      <c r="R38" s="156" t="s">
        <v>34</v>
      </c>
      <c r="S38" s="146"/>
      <c r="T38" s="147"/>
      <c r="U38" s="147"/>
      <c r="V38" s="148">
        <v>1</v>
      </c>
    </row>
    <row r="39" spans="2:74" s="144" customFormat="1" ht="38" x14ac:dyDescent="0.2">
      <c r="B39" s="175">
        <v>30</v>
      </c>
      <c r="C39" s="177" t="s">
        <v>64</v>
      </c>
      <c r="D39" s="179" t="s">
        <v>93</v>
      </c>
      <c r="E39" s="181">
        <v>42.6</v>
      </c>
      <c r="F39" s="185" t="s">
        <v>96</v>
      </c>
      <c r="G39" s="143" t="s">
        <v>97</v>
      </c>
      <c r="H39" s="190">
        <v>1</v>
      </c>
      <c r="I39" s="145" t="s">
        <v>32</v>
      </c>
      <c r="J39" s="199"/>
      <c r="K39" s="138"/>
      <c r="L39" s="138"/>
      <c r="M39" s="196"/>
      <c r="N39" s="204"/>
      <c r="O39" s="225">
        <f t="shared" si="0"/>
        <v>0</v>
      </c>
      <c r="P39" s="207"/>
      <c r="Q39" s="179" t="s">
        <v>33</v>
      </c>
      <c r="R39" s="156" t="s">
        <v>34</v>
      </c>
      <c r="S39" s="146"/>
      <c r="T39" s="147"/>
      <c r="U39" s="147"/>
      <c r="V39" s="148">
        <v>1</v>
      </c>
    </row>
    <row r="40" spans="2:74" s="144" customFormat="1" ht="71.25" customHeight="1" x14ac:dyDescent="0.2">
      <c r="B40" s="175">
        <v>31</v>
      </c>
      <c r="C40" s="177" t="s">
        <v>64</v>
      </c>
      <c r="D40" s="179" t="s">
        <v>93</v>
      </c>
      <c r="E40" s="181">
        <v>42.6</v>
      </c>
      <c r="F40" s="185" t="s">
        <v>98</v>
      </c>
      <c r="G40" s="143" t="s">
        <v>99</v>
      </c>
      <c r="H40" s="190">
        <v>1</v>
      </c>
      <c r="I40" s="145" t="s">
        <v>32</v>
      </c>
      <c r="J40" s="199"/>
      <c r="K40" s="138"/>
      <c r="L40" s="138"/>
      <c r="M40" s="196"/>
      <c r="N40" s="204"/>
      <c r="O40" s="225">
        <f t="shared" si="0"/>
        <v>0</v>
      </c>
      <c r="P40" s="207"/>
      <c r="Q40" s="179" t="s">
        <v>33</v>
      </c>
      <c r="R40" s="156" t="s">
        <v>34</v>
      </c>
      <c r="S40" s="146"/>
      <c r="T40" s="147"/>
      <c r="U40" s="147"/>
      <c r="V40" s="148">
        <v>1</v>
      </c>
    </row>
    <row r="41" spans="2:74" s="144" customFormat="1" ht="38" x14ac:dyDescent="0.2">
      <c r="B41" s="175">
        <v>32</v>
      </c>
      <c r="C41" s="177" t="s">
        <v>64</v>
      </c>
      <c r="D41" s="179" t="s">
        <v>93</v>
      </c>
      <c r="E41" s="181">
        <v>42.6</v>
      </c>
      <c r="F41" s="185" t="s">
        <v>100</v>
      </c>
      <c r="G41" s="143" t="s">
        <v>101</v>
      </c>
      <c r="H41" s="190">
        <v>1</v>
      </c>
      <c r="I41" s="145" t="s">
        <v>32</v>
      </c>
      <c r="J41" s="199"/>
      <c r="K41" s="138"/>
      <c r="L41" s="138"/>
      <c r="M41" s="196"/>
      <c r="N41" s="204"/>
      <c r="O41" s="225">
        <f t="shared" si="0"/>
        <v>0</v>
      </c>
      <c r="P41" s="207"/>
      <c r="Q41" s="179" t="s">
        <v>33</v>
      </c>
      <c r="R41" s="156" t="s">
        <v>34</v>
      </c>
      <c r="S41" s="146"/>
      <c r="T41" s="147"/>
      <c r="U41" s="147"/>
      <c r="V41" s="148">
        <v>1</v>
      </c>
    </row>
    <row r="42" spans="2:74" s="144" customFormat="1" ht="47.25" customHeight="1" x14ac:dyDescent="0.2">
      <c r="B42" s="175">
        <v>33</v>
      </c>
      <c r="C42" s="177" t="s">
        <v>64</v>
      </c>
      <c r="D42" s="179" t="s">
        <v>93</v>
      </c>
      <c r="E42" s="181">
        <v>42.6</v>
      </c>
      <c r="F42" s="185" t="s">
        <v>102</v>
      </c>
      <c r="G42" s="143" t="s">
        <v>103</v>
      </c>
      <c r="H42" s="190">
        <v>1</v>
      </c>
      <c r="I42" s="145" t="s">
        <v>32</v>
      </c>
      <c r="J42" s="199"/>
      <c r="K42" s="138"/>
      <c r="L42" s="138"/>
      <c r="M42" s="196"/>
      <c r="N42" s="204"/>
      <c r="O42" s="225">
        <f t="shared" si="0"/>
        <v>0</v>
      </c>
      <c r="P42" s="207"/>
      <c r="Q42" s="179" t="s">
        <v>33</v>
      </c>
      <c r="R42" s="156" t="s">
        <v>34</v>
      </c>
      <c r="S42" s="146"/>
      <c r="T42" s="147"/>
      <c r="U42" s="147"/>
      <c r="V42" s="148">
        <v>1</v>
      </c>
    </row>
    <row r="43" spans="2:74" s="159" customFormat="1" ht="77" thickBot="1" x14ac:dyDescent="0.25">
      <c r="B43" s="175">
        <v>34</v>
      </c>
      <c r="C43" s="177" t="s">
        <v>64</v>
      </c>
      <c r="D43" s="179" t="s">
        <v>93</v>
      </c>
      <c r="E43" s="181">
        <v>42.6</v>
      </c>
      <c r="F43" s="185" t="s">
        <v>104</v>
      </c>
      <c r="G43" s="143" t="s">
        <v>105</v>
      </c>
      <c r="H43" s="190">
        <v>1</v>
      </c>
      <c r="I43" s="145" t="s">
        <v>32</v>
      </c>
      <c r="J43" s="199"/>
      <c r="K43" s="138"/>
      <c r="L43" s="138"/>
      <c r="M43" s="196"/>
      <c r="N43" s="204"/>
      <c r="O43" s="225">
        <f t="shared" si="0"/>
        <v>0</v>
      </c>
      <c r="P43" s="207"/>
      <c r="Q43" s="179" t="s">
        <v>33</v>
      </c>
      <c r="R43" s="156" t="s">
        <v>34</v>
      </c>
      <c r="S43" s="146"/>
      <c r="T43" s="147"/>
      <c r="U43" s="147"/>
      <c r="V43" s="148">
        <v>1</v>
      </c>
      <c r="W43" s="144"/>
      <c r="X43" s="144"/>
      <c r="Y43" s="144"/>
      <c r="Z43" s="144"/>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row>
    <row r="44" spans="2:74" s="144" customFormat="1" ht="38" x14ac:dyDescent="0.2">
      <c r="B44" s="175">
        <v>35</v>
      </c>
      <c r="C44" s="177" t="s">
        <v>64</v>
      </c>
      <c r="D44" s="179" t="s">
        <v>106</v>
      </c>
      <c r="E44" s="181">
        <v>51.4</v>
      </c>
      <c r="F44" s="160" t="s">
        <v>107</v>
      </c>
      <c r="G44" s="143" t="s">
        <v>108</v>
      </c>
      <c r="H44" s="190">
        <v>1</v>
      </c>
      <c r="I44" s="145" t="s">
        <v>32</v>
      </c>
      <c r="J44" s="199"/>
      <c r="K44" s="138"/>
      <c r="L44" s="138"/>
      <c r="M44" s="196"/>
      <c r="N44" s="204"/>
      <c r="O44" s="225">
        <f t="shared" si="0"/>
        <v>0</v>
      </c>
      <c r="P44" s="207"/>
      <c r="Q44" s="179" t="s">
        <v>33</v>
      </c>
      <c r="R44" s="156" t="s">
        <v>109</v>
      </c>
      <c r="S44" s="146"/>
      <c r="T44" s="147"/>
      <c r="U44" s="147"/>
      <c r="V44" s="148">
        <v>1</v>
      </c>
    </row>
    <row r="45" spans="2:74" s="144" customFormat="1" ht="36" customHeight="1" x14ac:dyDescent="0.2">
      <c r="B45" s="175">
        <v>36</v>
      </c>
      <c r="C45" s="177" t="s">
        <v>64</v>
      </c>
      <c r="D45" s="179" t="s">
        <v>110</v>
      </c>
      <c r="E45" s="181">
        <v>51.4</v>
      </c>
      <c r="F45" s="185" t="s">
        <v>111</v>
      </c>
      <c r="G45" s="143" t="s">
        <v>112</v>
      </c>
      <c r="H45" s="190">
        <v>1</v>
      </c>
      <c r="I45" s="145" t="s">
        <v>32</v>
      </c>
      <c r="J45" s="199"/>
      <c r="K45" s="138"/>
      <c r="L45" s="138"/>
      <c r="M45" s="196"/>
      <c r="N45" s="204"/>
      <c r="O45" s="225">
        <f t="shared" si="0"/>
        <v>0</v>
      </c>
      <c r="P45" s="207"/>
      <c r="Q45" s="179" t="s">
        <v>33</v>
      </c>
      <c r="R45" s="156" t="s">
        <v>109</v>
      </c>
      <c r="S45" s="146"/>
      <c r="T45" s="147"/>
      <c r="U45" s="147"/>
      <c r="V45" s="148">
        <v>1</v>
      </c>
    </row>
    <row r="46" spans="2:74" s="246" customFormat="1" ht="38" x14ac:dyDescent="0.2">
      <c r="B46" s="228">
        <v>37</v>
      </c>
      <c r="C46" s="229" t="s">
        <v>64</v>
      </c>
      <c r="D46" s="230" t="s">
        <v>110</v>
      </c>
      <c r="E46" s="231">
        <v>51.4</v>
      </c>
      <c r="F46" s="266" t="s">
        <v>113</v>
      </c>
      <c r="G46" s="247" t="s">
        <v>114</v>
      </c>
      <c r="H46" s="252">
        <v>1</v>
      </c>
      <c r="I46" s="234" t="s">
        <v>32</v>
      </c>
      <c r="J46" s="263"/>
      <c r="K46" s="253">
        <v>1</v>
      </c>
      <c r="L46" s="253"/>
      <c r="M46" s="254"/>
      <c r="N46" s="255"/>
      <c r="O46" s="240">
        <f t="shared" si="0"/>
        <v>1</v>
      </c>
      <c r="P46" s="241" t="s">
        <v>740</v>
      </c>
      <c r="Q46" s="230" t="s">
        <v>33</v>
      </c>
      <c r="R46" s="242" t="s">
        <v>109</v>
      </c>
      <c r="S46" s="250"/>
      <c r="T46" s="244">
        <v>1</v>
      </c>
      <c r="U46" s="244"/>
      <c r="V46" s="245"/>
    </row>
    <row r="47" spans="2:74" s="144" customFormat="1" ht="66.75" customHeight="1" x14ac:dyDescent="0.2">
      <c r="B47" s="175">
        <v>38</v>
      </c>
      <c r="C47" s="177" t="s">
        <v>64</v>
      </c>
      <c r="D47" s="179" t="s">
        <v>115</v>
      </c>
      <c r="E47" s="181">
        <v>75.7</v>
      </c>
      <c r="F47" s="184" t="s">
        <v>116</v>
      </c>
      <c r="G47" s="160" t="s">
        <v>117</v>
      </c>
      <c r="H47" s="145">
        <v>1</v>
      </c>
      <c r="I47" s="145" t="s">
        <v>32</v>
      </c>
      <c r="J47" s="193"/>
      <c r="K47" s="134"/>
      <c r="L47" s="135"/>
      <c r="M47" s="194"/>
      <c r="N47" s="202"/>
      <c r="O47" s="225">
        <f t="shared" si="0"/>
        <v>0</v>
      </c>
      <c r="P47" s="207"/>
      <c r="Q47" s="179" t="s">
        <v>33</v>
      </c>
      <c r="R47" s="156" t="s">
        <v>109</v>
      </c>
      <c r="S47" s="146"/>
      <c r="T47" s="147"/>
      <c r="U47" s="147"/>
      <c r="V47" s="148">
        <v>1</v>
      </c>
    </row>
    <row r="48" spans="2:74" s="246" customFormat="1" ht="66.75" customHeight="1" x14ac:dyDescent="0.2">
      <c r="B48" s="228">
        <v>39</v>
      </c>
      <c r="C48" s="229" t="s">
        <v>64</v>
      </c>
      <c r="D48" s="230" t="s">
        <v>115</v>
      </c>
      <c r="E48" s="231">
        <v>75.7</v>
      </c>
      <c r="F48" s="232" t="s">
        <v>118</v>
      </c>
      <c r="G48" s="233" t="s">
        <v>119</v>
      </c>
      <c r="H48" s="234">
        <v>1</v>
      </c>
      <c r="I48" s="234" t="s">
        <v>32</v>
      </c>
      <c r="J48" s="235">
        <v>1</v>
      </c>
      <c r="K48" s="236"/>
      <c r="L48" s="237"/>
      <c r="M48" s="238"/>
      <c r="N48" s="239"/>
      <c r="O48" s="240">
        <f t="shared" si="0"/>
        <v>1</v>
      </c>
      <c r="P48" s="241" t="s">
        <v>741</v>
      </c>
      <c r="Q48" s="230" t="s">
        <v>33</v>
      </c>
      <c r="R48" s="242" t="s">
        <v>34</v>
      </c>
      <c r="S48" s="250">
        <v>1</v>
      </c>
      <c r="T48" s="244"/>
      <c r="U48" s="244"/>
      <c r="V48" s="245"/>
    </row>
    <row r="49" spans="1:74" s="144" customFormat="1" ht="62.5" customHeight="1" x14ac:dyDescent="0.2">
      <c r="B49" s="175">
        <v>40</v>
      </c>
      <c r="C49" s="177" t="s">
        <v>64</v>
      </c>
      <c r="D49" s="179" t="s">
        <v>115</v>
      </c>
      <c r="E49" s="181">
        <v>75.7</v>
      </c>
      <c r="F49" s="184" t="s">
        <v>120</v>
      </c>
      <c r="G49" s="160" t="s">
        <v>121</v>
      </c>
      <c r="H49" s="145">
        <v>1</v>
      </c>
      <c r="I49" s="145" t="s">
        <v>32</v>
      </c>
      <c r="J49" s="193"/>
      <c r="K49" s="134"/>
      <c r="L49" s="135"/>
      <c r="M49" s="195"/>
      <c r="N49" s="203"/>
      <c r="O49" s="225">
        <f t="shared" si="0"/>
        <v>0</v>
      </c>
      <c r="P49" s="207"/>
      <c r="Q49" s="179" t="s">
        <v>33</v>
      </c>
      <c r="R49" s="156" t="s">
        <v>34</v>
      </c>
      <c r="S49" s="146"/>
      <c r="T49" s="147"/>
      <c r="U49" s="147"/>
      <c r="V49" s="148">
        <v>1</v>
      </c>
    </row>
    <row r="50" spans="1:74" s="144" customFormat="1" ht="37.5" customHeight="1" x14ac:dyDescent="0.2">
      <c r="B50" s="175">
        <v>41</v>
      </c>
      <c r="C50" s="177" t="s">
        <v>64</v>
      </c>
      <c r="D50" s="179" t="s">
        <v>115</v>
      </c>
      <c r="E50" s="181">
        <v>75.7</v>
      </c>
      <c r="F50" s="184" t="s">
        <v>122</v>
      </c>
      <c r="G50" s="188" t="s">
        <v>123</v>
      </c>
      <c r="H50" s="145">
        <v>1</v>
      </c>
      <c r="I50" s="145" t="s">
        <v>32</v>
      </c>
      <c r="J50" s="193"/>
      <c r="K50" s="134"/>
      <c r="L50" s="135"/>
      <c r="M50" s="194"/>
      <c r="N50" s="202"/>
      <c r="O50" s="225">
        <f t="shared" si="0"/>
        <v>0</v>
      </c>
      <c r="P50" s="207"/>
      <c r="Q50" s="179" t="s">
        <v>33</v>
      </c>
      <c r="R50" s="156" t="s">
        <v>109</v>
      </c>
      <c r="S50" s="146"/>
      <c r="T50" s="147"/>
      <c r="U50" s="147"/>
      <c r="V50" s="148">
        <v>1</v>
      </c>
    </row>
    <row r="51" spans="1:74" s="281" customFormat="1" ht="53.25" customHeight="1" x14ac:dyDescent="0.2">
      <c r="A51" s="278"/>
      <c r="B51" s="228">
        <v>42</v>
      </c>
      <c r="C51" s="229" t="s">
        <v>64</v>
      </c>
      <c r="D51" s="230" t="s">
        <v>124</v>
      </c>
      <c r="E51" s="231">
        <v>86.1</v>
      </c>
      <c r="F51" s="232" t="s">
        <v>125</v>
      </c>
      <c r="G51" s="279" t="s">
        <v>126</v>
      </c>
      <c r="H51" s="234">
        <v>1</v>
      </c>
      <c r="I51" s="234" t="s">
        <v>32</v>
      </c>
      <c r="J51" s="235"/>
      <c r="K51" s="236"/>
      <c r="L51" s="237">
        <v>1</v>
      </c>
      <c r="M51" s="238"/>
      <c r="N51" s="239"/>
      <c r="O51" s="240">
        <f t="shared" si="0"/>
        <v>1</v>
      </c>
      <c r="P51" s="241" t="s">
        <v>758</v>
      </c>
      <c r="Q51" s="230" t="s">
        <v>33</v>
      </c>
      <c r="R51" s="230" t="s">
        <v>127</v>
      </c>
      <c r="S51" s="250"/>
      <c r="T51" s="244"/>
      <c r="U51" s="244">
        <v>1</v>
      </c>
      <c r="V51" s="245"/>
      <c r="W51" s="280"/>
    </row>
    <row r="52" spans="1:74" s="144" customFormat="1" ht="72.75" customHeight="1" x14ac:dyDescent="0.2">
      <c r="B52" s="175">
        <v>43</v>
      </c>
      <c r="C52" s="177" t="s">
        <v>64</v>
      </c>
      <c r="D52" s="179" t="s">
        <v>124</v>
      </c>
      <c r="E52" s="181">
        <v>86.1</v>
      </c>
      <c r="F52" s="185" t="s">
        <v>128</v>
      </c>
      <c r="G52" s="160" t="s">
        <v>129</v>
      </c>
      <c r="H52" s="191">
        <v>0.5</v>
      </c>
      <c r="I52" s="145" t="s">
        <v>32</v>
      </c>
      <c r="J52" s="193"/>
      <c r="K52" s="135"/>
      <c r="L52" s="135"/>
      <c r="M52" s="195"/>
      <c r="N52" s="203"/>
      <c r="O52" s="225">
        <f t="shared" si="0"/>
        <v>0</v>
      </c>
      <c r="P52" s="207"/>
      <c r="Q52" s="179" t="s">
        <v>33</v>
      </c>
      <c r="R52" s="179" t="s">
        <v>127</v>
      </c>
      <c r="S52" s="146"/>
      <c r="T52" s="147"/>
      <c r="U52" s="147"/>
      <c r="V52" s="165">
        <v>0.5</v>
      </c>
    </row>
    <row r="53" spans="1:74" s="246" customFormat="1" ht="60" customHeight="1" x14ac:dyDescent="0.2">
      <c r="B53" s="228">
        <v>44</v>
      </c>
      <c r="C53" s="229" t="s">
        <v>64</v>
      </c>
      <c r="D53" s="230" t="s">
        <v>124</v>
      </c>
      <c r="E53" s="231">
        <v>86.1</v>
      </c>
      <c r="F53" s="266" t="s">
        <v>130</v>
      </c>
      <c r="G53" s="267" t="s">
        <v>131</v>
      </c>
      <c r="H53" s="234">
        <v>1</v>
      </c>
      <c r="I53" s="234" t="s">
        <v>32</v>
      </c>
      <c r="J53" s="235"/>
      <c r="K53" s="237">
        <v>1</v>
      </c>
      <c r="L53" s="237"/>
      <c r="M53" s="248"/>
      <c r="N53" s="249"/>
      <c r="O53" s="240">
        <f t="shared" si="0"/>
        <v>1</v>
      </c>
      <c r="P53" s="241" t="s">
        <v>742</v>
      </c>
      <c r="Q53" s="230" t="s">
        <v>33</v>
      </c>
      <c r="R53" s="230" t="s">
        <v>127</v>
      </c>
      <c r="S53" s="250"/>
      <c r="T53" s="244">
        <v>1</v>
      </c>
      <c r="U53" s="244"/>
      <c r="V53" s="245"/>
    </row>
    <row r="54" spans="1:74" s="246" customFormat="1" ht="72" customHeight="1" x14ac:dyDescent="0.2">
      <c r="B54" s="228">
        <v>45</v>
      </c>
      <c r="C54" s="229" t="s">
        <v>64</v>
      </c>
      <c r="D54" s="230" t="s">
        <v>124</v>
      </c>
      <c r="E54" s="268">
        <v>86.1</v>
      </c>
      <c r="F54" s="266" t="s">
        <v>132</v>
      </c>
      <c r="G54" s="247" t="s">
        <v>133</v>
      </c>
      <c r="H54" s="234">
        <v>1</v>
      </c>
      <c r="I54" s="269" t="s">
        <v>32</v>
      </c>
      <c r="J54" s="270"/>
      <c r="K54" s="271">
        <v>1</v>
      </c>
      <c r="L54" s="272"/>
      <c r="M54" s="273"/>
      <c r="N54" s="274"/>
      <c r="O54" s="240">
        <f t="shared" si="0"/>
        <v>1</v>
      </c>
      <c r="P54" s="241" t="s">
        <v>743</v>
      </c>
      <c r="Q54" s="230" t="s">
        <v>33</v>
      </c>
      <c r="R54" s="230" t="s">
        <v>127</v>
      </c>
      <c r="S54" s="250"/>
      <c r="T54" s="244">
        <v>1</v>
      </c>
      <c r="U54" s="244"/>
      <c r="V54" s="245"/>
    </row>
    <row r="55" spans="1:74" s="144" customFormat="1" ht="60.75" customHeight="1" x14ac:dyDescent="0.2">
      <c r="B55" s="175">
        <v>46</v>
      </c>
      <c r="C55" s="177" t="s">
        <v>64</v>
      </c>
      <c r="D55" s="179" t="s">
        <v>124</v>
      </c>
      <c r="E55" s="182">
        <v>86.1</v>
      </c>
      <c r="F55" s="185" t="s">
        <v>134</v>
      </c>
      <c r="G55" s="143" t="s">
        <v>135</v>
      </c>
      <c r="H55" s="145">
        <v>1</v>
      </c>
      <c r="I55" s="145" t="s">
        <v>32</v>
      </c>
      <c r="J55" s="193"/>
      <c r="K55" s="135"/>
      <c r="L55" s="135"/>
      <c r="M55" s="195"/>
      <c r="N55" s="203"/>
      <c r="O55" s="225">
        <f t="shared" si="0"/>
        <v>0</v>
      </c>
      <c r="P55" s="207"/>
      <c r="Q55" s="179" t="s">
        <v>33</v>
      </c>
      <c r="R55" s="179" t="s">
        <v>127</v>
      </c>
      <c r="S55" s="146"/>
      <c r="T55" s="147"/>
      <c r="U55" s="147"/>
      <c r="V55" s="148">
        <v>1</v>
      </c>
    </row>
    <row r="56" spans="1:74" s="246" customFormat="1" ht="60.75" customHeight="1" x14ac:dyDescent="0.2">
      <c r="B56" s="228">
        <v>47</v>
      </c>
      <c r="C56" s="229" t="s">
        <v>64</v>
      </c>
      <c r="D56" s="230" t="s">
        <v>124</v>
      </c>
      <c r="E56" s="268">
        <v>86.1</v>
      </c>
      <c r="F56" s="266" t="s">
        <v>136</v>
      </c>
      <c r="G56" s="247" t="s">
        <v>137</v>
      </c>
      <c r="H56" s="234">
        <v>1</v>
      </c>
      <c r="I56" s="234" t="s">
        <v>32</v>
      </c>
      <c r="J56" s="235"/>
      <c r="K56" s="237">
        <v>1</v>
      </c>
      <c r="L56" s="237"/>
      <c r="M56" s="248"/>
      <c r="N56" s="249"/>
      <c r="O56" s="240">
        <f t="shared" si="0"/>
        <v>1</v>
      </c>
      <c r="P56" s="241" t="s">
        <v>744</v>
      </c>
      <c r="Q56" s="230" t="s">
        <v>33</v>
      </c>
      <c r="R56" s="230" t="s">
        <v>127</v>
      </c>
      <c r="S56" s="250"/>
      <c r="T56" s="244">
        <v>1</v>
      </c>
      <c r="U56" s="244"/>
      <c r="V56" s="245"/>
    </row>
    <row r="57" spans="1:74" s="275" customFormat="1" ht="72" customHeight="1" thickBot="1" x14ac:dyDescent="0.25">
      <c r="B57" s="228">
        <v>48</v>
      </c>
      <c r="C57" s="229" t="s">
        <v>64</v>
      </c>
      <c r="D57" s="230" t="s">
        <v>124</v>
      </c>
      <c r="E57" s="268">
        <v>86.1</v>
      </c>
      <c r="F57" s="266" t="s">
        <v>138</v>
      </c>
      <c r="G57" s="247" t="s">
        <v>139</v>
      </c>
      <c r="H57" s="234">
        <v>1</v>
      </c>
      <c r="I57" s="234" t="s">
        <v>72</v>
      </c>
      <c r="J57" s="235"/>
      <c r="K57" s="237">
        <v>1</v>
      </c>
      <c r="L57" s="276"/>
      <c r="M57" s="248"/>
      <c r="N57" s="249"/>
      <c r="O57" s="240">
        <f t="shared" si="0"/>
        <v>1</v>
      </c>
      <c r="P57" s="241" t="s">
        <v>728</v>
      </c>
      <c r="Q57" s="230" t="s">
        <v>33</v>
      </c>
      <c r="R57" s="230" t="s">
        <v>127</v>
      </c>
      <c r="S57" s="250"/>
      <c r="T57" s="244">
        <v>1</v>
      </c>
      <c r="U57" s="244"/>
      <c r="V57" s="245"/>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6"/>
      <c r="BT57" s="246"/>
      <c r="BU57" s="246"/>
      <c r="BV57" s="246"/>
    </row>
    <row r="58" spans="1:74" s="144" customFormat="1" ht="49.5" customHeight="1" x14ac:dyDescent="0.2">
      <c r="B58" s="175">
        <v>49</v>
      </c>
      <c r="C58" s="177" t="s">
        <v>140</v>
      </c>
      <c r="D58" s="179" t="s">
        <v>141</v>
      </c>
      <c r="E58" s="181">
        <v>75.400000000000006</v>
      </c>
      <c r="F58" s="186" t="s">
        <v>142</v>
      </c>
      <c r="G58" s="160" t="s">
        <v>143</v>
      </c>
      <c r="H58" s="145">
        <v>1</v>
      </c>
      <c r="I58" s="145" t="s">
        <v>32</v>
      </c>
      <c r="J58" s="198"/>
      <c r="K58" s="142">
        <v>0.5</v>
      </c>
      <c r="L58" s="135"/>
      <c r="M58" s="195"/>
      <c r="N58" s="203"/>
      <c r="O58" s="225">
        <f t="shared" si="0"/>
        <v>0.5</v>
      </c>
      <c r="P58" s="207" t="s">
        <v>745</v>
      </c>
      <c r="Q58" s="179" t="s">
        <v>33</v>
      </c>
      <c r="R58" s="179" t="s">
        <v>34</v>
      </c>
      <c r="S58" s="146"/>
      <c r="T58" s="147">
        <v>0.5</v>
      </c>
      <c r="U58" s="147"/>
      <c r="V58" s="148">
        <v>0.5</v>
      </c>
    </row>
    <row r="59" spans="1:74" s="246" customFormat="1" ht="38" x14ac:dyDescent="0.2">
      <c r="B59" s="228">
        <v>50</v>
      </c>
      <c r="C59" s="229" t="s">
        <v>140</v>
      </c>
      <c r="D59" s="230" t="s">
        <v>141</v>
      </c>
      <c r="E59" s="231">
        <v>75.400000000000006</v>
      </c>
      <c r="F59" s="251" t="s">
        <v>144</v>
      </c>
      <c r="G59" s="233" t="s">
        <v>145</v>
      </c>
      <c r="H59" s="234">
        <v>1</v>
      </c>
      <c r="I59" s="234" t="s">
        <v>32</v>
      </c>
      <c r="J59" s="277"/>
      <c r="K59" s="237"/>
      <c r="L59" s="237">
        <v>1</v>
      </c>
      <c r="M59" s="248"/>
      <c r="N59" s="249"/>
      <c r="O59" s="240">
        <f t="shared" si="0"/>
        <v>1</v>
      </c>
      <c r="P59" s="241" t="s">
        <v>759</v>
      </c>
      <c r="Q59" s="230" t="s">
        <v>33</v>
      </c>
      <c r="R59" s="230" t="s">
        <v>34</v>
      </c>
      <c r="S59" s="250"/>
      <c r="T59" s="244"/>
      <c r="U59" s="244">
        <v>1</v>
      </c>
      <c r="V59" s="245"/>
    </row>
    <row r="60" spans="1:74" s="246" customFormat="1" ht="38" x14ac:dyDescent="0.2">
      <c r="B60" s="228">
        <v>51</v>
      </c>
      <c r="C60" s="229" t="s">
        <v>140</v>
      </c>
      <c r="D60" s="230" t="s">
        <v>141</v>
      </c>
      <c r="E60" s="231">
        <v>75.400000000000006</v>
      </c>
      <c r="F60" s="251" t="s">
        <v>146</v>
      </c>
      <c r="G60" s="233" t="s">
        <v>147</v>
      </c>
      <c r="H60" s="234">
        <v>1</v>
      </c>
      <c r="I60" s="234" t="s">
        <v>32</v>
      </c>
      <c r="J60" s="277"/>
      <c r="K60" s="237">
        <v>1</v>
      </c>
      <c r="L60" s="237"/>
      <c r="M60" s="248"/>
      <c r="N60" s="249"/>
      <c r="O60" s="240">
        <f t="shared" si="0"/>
        <v>1</v>
      </c>
      <c r="P60" s="241" t="s">
        <v>746</v>
      </c>
      <c r="Q60" s="230" t="s">
        <v>33</v>
      </c>
      <c r="R60" s="230" t="s">
        <v>34</v>
      </c>
      <c r="S60" s="250"/>
      <c r="T60" s="244">
        <v>1</v>
      </c>
      <c r="U60" s="244"/>
      <c r="V60" s="245"/>
    </row>
    <row r="61" spans="1:74" s="144" customFormat="1" ht="49.5" customHeight="1" x14ac:dyDescent="0.2">
      <c r="B61" s="175">
        <v>52</v>
      </c>
      <c r="C61" s="177" t="s">
        <v>140</v>
      </c>
      <c r="D61" s="179" t="s">
        <v>141</v>
      </c>
      <c r="E61" s="181">
        <v>75.400000000000006</v>
      </c>
      <c r="F61" s="186" t="s">
        <v>148</v>
      </c>
      <c r="G61" s="160" t="s">
        <v>149</v>
      </c>
      <c r="H61" s="145">
        <v>2</v>
      </c>
      <c r="I61" s="145" t="s">
        <v>72</v>
      </c>
      <c r="J61" s="198"/>
      <c r="K61" s="135">
        <v>1</v>
      </c>
      <c r="L61" s="135"/>
      <c r="M61" s="195"/>
      <c r="N61" s="203"/>
      <c r="O61" s="225">
        <f t="shared" si="0"/>
        <v>0.5</v>
      </c>
      <c r="P61" s="207" t="s">
        <v>747</v>
      </c>
      <c r="Q61" s="179" t="s">
        <v>33</v>
      </c>
      <c r="R61" s="179" t="s">
        <v>34</v>
      </c>
      <c r="S61" s="146"/>
      <c r="T61" s="147">
        <v>1</v>
      </c>
      <c r="U61" s="147"/>
      <c r="V61" s="148">
        <v>1</v>
      </c>
    </row>
    <row r="62" spans="1:74" s="144" customFormat="1" ht="53.25" customHeight="1" x14ac:dyDescent="0.2">
      <c r="B62" s="175">
        <v>53</v>
      </c>
      <c r="C62" s="177" t="s">
        <v>140</v>
      </c>
      <c r="D62" s="179" t="s">
        <v>141</v>
      </c>
      <c r="E62" s="181">
        <v>75.400000000000006</v>
      </c>
      <c r="F62" s="186" t="s">
        <v>150</v>
      </c>
      <c r="G62" s="160" t="s">
        <v>151</v>
      </c>
      <c r="H62" s="145">
        <v>6</v>
      </c>
      <c r="I62" s="145" t="s">
        <v>32</v>
      </c>
      <c r="J62" s="198"/>
      <c r="K62" s="135">
        <v>3</v>
      </c>
      <c r="L62" s="135"/>
      <c r="M62" s="195" t="s">
        <v>152</v>
      </c>
      <c r="N62" s="203"/>
      <c r="O62" s="225">
        <f t="shared" si="0"/>
        <v>0.5</v>
      </c>
      <c r="P62" s="207" t="s">
        <v>748</v>
      </c>
      <c r="Q62" s="179" t="s">
        <v>33</v>
      </c>
      <c r="R62" s="179" t="s">
        <v>34</v>
      </c>
      <c r="S62" s="146"/>
      <c r="T62" s="147">
        <v>3</v>
      </c>
      <c r="U62" s="147"/>
      <c r="V62" s="148">
        <v>3</v>
      </c>
    </row>
    <row r="63" spans="1:74" s="144" customFormat="1" ht="38" x14ac:dyDescent="0.2">
      <c r="B63" s="175">
        <v>54</v>
      </c>
      <c r="C63" s="177" t="s">
        <v>140</v>
      </c>
      <c r="D63" s="179" t="s">
        <v>141</v>
      </c>
      <c r="E63" s="181">
        <v>75.400000000000006</v>
      </c>
      <c r="F63" s="186" t="s">
        <v>153</v>
      </c>
      <c r="G63" s="160" t="s">
        <v>154</v>
      </c>
      <c r="H63" s="210">
        <v>0.4</v>
      </c>
      <c r="I63" s="145" t="s">
        <v>32</v>
      </c>
      <c r="J63" s="198"/>
      <c r="K63" s="136">
        <v>0.3</v>
      </c>
      <c r="L63" s="135"/>
      <c r="M63" s="195" t="s">
        <v>152</v>
      </c>
      <c r="N63" s="203"/>
      <c r="O63" s="225">
        <f t="shared" si="0"/>
        <v>0.74999999999999989</v>
      </c>
      <c r="P63" s="207" t="s">
        <v>749</v>
      </c>
      <c r="Q63" s="179" t="s">
        <v>33</v>
      </c>
      <c r="R63" s="179" t="s">
        <v>34</v>
      </c>
      <c r="S63" s="146"/>
      <c r="T63" s="224">
        <v>0.3</v>
      </c>
      <c r="U63" s="147"/>
      <c r="V63" s="165">
        <v>0.1</v>
      </c>
    </row>
    <row r="64" spans="1:74" s="144" customFormat="1" ht="38" x14ac:dyDescent="0.2">
      <c r="B64" s="175">
        <v>55</v>
      </c>
      <c r="C64" s="177" t="s">
        <v>140</v>
      </c>
      <c r="D64" s="179" t="s">
        <v>141</v>
      </c>
      <c r="E64" s="181">
        <v>75.400000000000006</v>
      </c>
      <c r="F64" s="184" t="s">
        <v>155</v>
      </c>
      <c r="G64" s="160" t="s">
        <v>156</v>
      </c>
      <c r="H64" s="145">
        <v>1</v>
      </c>
      <c r="I64" s="145" t="s">
        <v>32</v>
      </c>
      <c r="J64" s="198"/>
      <c r="K64" s="135"/>
      <c r="L64" s="135"/>
      <c r="M64" s="195"/>
      <c r="N64" s="203"/>
      <c r="O64" s="225">
        <f t="shared" si="0"/>
        <v>0</v>
      </c>
      <c r="P64" s="207"/>
      <c r="Q64" s="179" t="s">
        <v>33</v>
      </c>
      <c r="R64" s="179" t="s">
        <v>34</v>
      </c>
      <c r="S64" s="146"/>
      <c r="T64" s="147"/>
      <c r="U64" s="147"/>
      <c r="V64" s="148">
        <v>1</v>
      </c>
    </row>
    <row r="65" spans="1:74" s="246" customFormat="1" ht="38" x14ac:dyDescent="0.2">
      <c r="B65" s="228">
        <v>56</v>
      </c>
      <c r="C65" s="229" t="s">
        <v>140</v>
      </c>
      <c r="D65" s="230" t="s">
        <v>157</v>
      </c>
      <c r="E65" s="231">
        <v>75.3</v>
      </c>
      <c r="F65" s="232" t="s">
        <v>158</v>
      </c>
      <c r="G65" s="233" t="s">
        <v>159</v>
      </c>
      <c r="H65" s="234">
        <v>1</v>
      </c>
      <c r="I65" s="234" t="s">
        <v>32</v>
      </c>
      <c r="J65" s="277"/>
      <c r="K65" s="237"/>
      <c r="L65" s="237">
        <v>1</v>
      </c>
      <c r="M65" s="248"/>
      <c r="N65" s="249"/>
      <c r="O65" s="240">
        <f t="shared" si="0"/>
        <v>1</v>
      </c>
      <c r="P65" s="282" t="s">
        <v>755</v>
      </c>
      <c r="Q65" s="230" t="s">
        <v>33</v>
      </c>
      <c r="R65" s="230" t="s">
        <v>34</v>
      </c>
      <c r="S65" s="250"/>
      <c r="T65" s="244"/>
      <c r="U65" s="244">
        <v>1</v>
      </c>
      <c r="V65" s="245"/>
    </row>
    <row r="66" spans="1:74" s="159" customFormat="1" ht="44.25" customHeight="1" thickBot="1" x14ac:dyDescent="0.25">
      <c r="B66" s="175">
        <v>57</v>
      </c>
      <c r="C66" s="177" t="s">
        <v>140</v>
      </c>
      <c r="D66" s="179" t="s">
        <v>157</v>
      </c>
      <c r="E66" s="181">
        <v>75.3</v>
      </c>
      <c r="F66" s="184" t="s">
        <v>160</v>
      </c>
      <c r="G66" s="160" t="s">
        <v>161</v>
      </c>
      <c r="H66" s="145">
        <v>2</v>
      </c>
      <c r="I66" s="145" t="s">
        <v>32</v>
      </c>
      <c r="J66" s="198"/>
      <c r="K66" s="135"/>
      <c r="L66" s="135">
        <v>1</v>
      </c>
      <c r="M66" s="195"/>
      <c r="N66" s="203"/>
      <c r="O66" s="225">
        <f t="shared" si="0"/>
        <v>0.5</v>
      </c>
      <c r="P66" s="207" t="s">
        <v>756</v>
      </c>
      <c r="Q66" s="179" t="s">
        <v>33</v>
      </c>
      <c r="R66" s="179" t="s">
        <v>34</v>
      </c>
      <c r="S66" s="146"/>
      <c r="T66" s="147"/>
      <c r="U66" s="147">
        <v>1</v>
      </c>
      <c r="V66" s="148">
        <v>1</v>
      </c>
      <c r="W66" s="144"/>
      <c r="X66" s="144"/>
      <c r="Y66" s="144"/>
      <c r="Z66" s="144"/>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row>
    <row r="67" spans="1:74" s="246" customFormat="1" ht="61.5" customHeight="1" x14ac:dyDescent="0.2">
      <c r="B67" s="228">
        <v>58</v>
      </c>
      <c r="C67" s="229" t="s">
        <v>162</v>
      </c>
      <c r="D67" s="230" t="s">
        <v>163</v>
      </c>
      <c r="E67" s="231">
        <v>59.3</v>
      </c>
      <c r="F67" s="233" t="s">
        <v>164</v>
      </c>
      <c r="G67" s="247" t="s">
        <v>165</v>
      </c>
      <c r="H67" s="234">
        <v>1</v>
      </c>
      <c r="I67" s="234" t="s">
        <v>72</v>
      </c>
      <c r="J67" s="235">
        <v>1</v>
      </c>
      <c r="K67" s="236">
        <v>1</v>
      </c>
      <c r="L67" s="237">
        <v>1</v>
      </c>
      <c r="M67" s="248"/>
      <c r="N67" s="249"/>
      <c r="O67" s="240">
        <f>+AVERAGE(J67:M67)/H67</f>
        <v>1</v>
      </c>
      <c r="P67" s="241" t="s">
        <v>760</v>
      </c>
      <c r="Q67" s="230" t="s">
        <v>33</v>
      </c>
      <c r="R67" s="242" t="s">
        <v>166</v>
      </c>
      <c r="S67" s="250">
        <v>1</v>
      </c>
      <c r="T67" s="244">
        <v>1</v>
      </c>
      <c r="U67" s="244">
        <v>1</v>
      </c>
      <c r="V67" s="245">
        <v>1</v>
      </c>
    </row>
    <row r="68" spans="1:74" s="144" customFormat="1" ht="48" customHeight="1" x14ac:dyDescent="0.2">
      <c r="B68" s="175">
        <v>59</v>
      </c>
      <c r="C68" s="177" t="s">
        <v>162</v>
      </c>
      <c r="D68" s="179" t="s">
        <v>163</v>
      </c>
      <c r="E68" s="181">
        <v>59.3</v>
      </c>
      <c r="F68" s="160" t="s">
        <v>167</v>
      </c>
      <c r="G68" s="143" t="s">
        <v>168</v>
      </c>
      <c r="H68" s="145">
        <v>1</v>
      </c>
      <c r="I68" s="145" t="s">
        <v>32</v>
      </c>
      <c r="J68" s="193"/>
      <c r="K68" s="134"/>
      <c r="L68" s="135"/>
      <c r="M68" s="195"/>
      <c r="N68" s="203"/>
      <c r="O68" s="225">
        <f t="shared" si="0"/>
        <v>0</v>
      </c>
      <c r="P68" s="207"/>
      <c r="Q68" s="179" t="s">
        <v>33</v>
      </c>
      <c r="R68" s="156" t="s">
        <v>169</v>
      </c>
      <c r="S68" s="146"/>
      <c r="T68" s="147"/>
      <c r="U68" s="147"/>
      <c r="V68" s="148">
        <v>1</v>
      </c>
    </row>
    <row r="69" spans="1:74" s="144" customFormat="1" ht="45" customHeight="1" x14ac:dyDescent="0.2">
      <c r="B69" s="175">
        <v>60</v>
      </c>
      <c r="C69" s="177" t="s">
        <v>162</v>
      </c>
      <c r="D69" s="179" t="s">
        <v>163</v>
      </c>
      <c r="E69" s="181">
        <v>59.3</v>
      </c>
      <c r="F69" s="160" t="s">
        <v>170</v>
      </c>
      <c r="G69" s="143" t="s">
        <v>171</v>
      </c>
      <c r="H69" s="145">
        <v>1</v>
      </c>
      <c r="I69" s="145" t="s">
        <v>32</v>
      </c>
      <c r="J69" s="193"/>
      <c r="K69" s="134"/>
      <c r="L69" s="135"/>
      <c r="M69" s="195"/>
      <c r="N69" s="203"/>
      <c r="O69" s="225">
        <f t="shared" si="0"/>
        <v>0</v>
      </c>
      <c r="P69" s="207"/>
      <c r="Q69" s="179" t="s">
        <v>33</v>
      </c>
      <c r="R69" s="156" t="s">
        <v>172</v>
      </c>
      <c r="S69" s="146"/>
      <c r="T69" s="147"/>
      <c r="U69" s="147"/>
      <c r="V69" s="148">
        <v>1</v>
      </c>
    </row>
    <row r="70" spans="1:74" s="144" customFormat="1" ht="63.75" customHeight="1" x14ac:dyDescent="0.2">
      <c r="B70" s="175">
        <v>61</v>
      </c>
      <c r="C70" s="177" t="s">
        <v>162</v>
      </c>
      <c r="D70" s="179" t="s">
        <v>163</v>
      </c>
      <c r="E70" s="181">
        <v>59.3</v>
      </c>
      <c r="F70" s="160" t="s">
        <v>173</v>
      </c>
      <c r="G70" s="143" t="s">
        <v>174</v>
      </c>
      <c r="H70" s="145">
        <v>1</v>
      </c>
      <c r="I70" s="145" t="s">
        <v>32</v>
      </c>
      <c r="J70" s="193"/>
      <c r="K70" s="134"/>
      <c r="L70" s="135"/>
      <c r="M70" s="195"/>
      <c r="N70" s="203"/>
      <c r="O70" s="225">
        <f t="shared" si="0"/>
        <v>0</v>
      </c>
      <c r="P70" s="207"/>
      <c r="Q70" s="179" t="s">
        <v>33</v>
      </c>
      <c r="R70" s="156" t="s">
        <v>172</v>
      </c>
      <c r="S70" s="146"/>
      <c r="T70" s="147"/>
      <c r="U70" s="147"/>
      <c r="V70" s="148">
        <v>1</v>
      </c>
    </row>
    <row r="71" spans="1:74" s="246" customFormat="1" ht="54" customHeight="1" x14ac:dyDescent="0.2">
      <c r="B71" s="228">
        <v>62</v>
      </c>
      <c r="C71" s="229" t="s">
        <v>162</v>
      </c>
      <c r="D71" s="230" t="s">
        <v>163</v>
      </c>
      <c r="E71" s="268">
        <v>59.3</v>
      </c>
      <c r="F71" s="232" t="s">
        <v>175</v>
      </c>
      <c r="G71" s="233" t="s">
        <v>176</v>
      </c>
      <c r="H71" s="234">
        <v>1</v>
      </c>
      <c r="I71" s="234" t="s">
        <v>72</v>
      </c>
      <c r="J71" s="235">
        <v>1</v>
      </c>
      <c r="K71" s="236">
        <v>1</v>
      </c>
      <c r="L71" s="237">
        <v>1</v>
      </c>
      <c r="M71" s="248"/>
      <c r="N71" s="249"/>
      <c r="O71" s="240">
        <f>+AVERAGE(J71:M71)/H71</f>
        <v>1</v>
      </c>
      <c r="P71" s="241" t="s">
        <v>751</v>
      </c>
      <c r="Q71" s="230" t="s">
        <v>33</v>
      </c>
      <c r="R71" s="242" t="s">
        <v>177</v>
      </c>
      <c r="S71" s="250">
        <v>1</v>
      </c>
      <c r="T71" s="244">
        <v>1</v>
      </c>
      <c r="U71" s="244">
        <v>1</v>
      </c>
      <c r="V71" s="245">
        <v>1</v>
      </c>
    </row>
    <row r="72" spans="1:74" s="144" customFormat="1" ht="57" customHeight="1" x14ac:dyDescent="0.2">
      <c r="B72" s="175">
        <v>63</v>
      </c>
      <c r="C72" s="177" t="s">
        <v>162</v>
      </c>
      <c r="D72" s="179" t="s">
        <v>163</v>
      </c>
      <c r="E72" s="182">
        <v>59.3</v>
      </c>
      <c r="F72" s="184" t="s">
        <v>178</v>
      </c>
      <c r="G72" s="143" t="s">
        <v>179</v>
      </c>
      <c r="H72" s="145">
        <v>1</v>
      </c>
      <c r="I72" s="145" t="s">
        <v>32</v>
      </c>
      <c r="J72" s="193"/>
      <c r="K72" s="134"/>
      <c r="L72" s="135"/>
      <c r="M72" s="195"/>
      <c r="N72" s="203"/>
      <c r="O72" s="225">
        <f t="shared" si="0"/>
        <v>0</v>
      </c>
      <c r="P72" s="207"/>
      <c r="Q72" s="179" t="s">
        <v>33</v>
      </c>
      <c r="R72" s="156" t="s">
        <v>180</v>
      </c>
      <c r="S72" s="146"/>
      <c r="T72" s="147"/>
      <c r="U72" s="147"/>
      <c r="V72" s="148">
        <v>1</v>
      </c>
    </row>
    <row r="73" spans="1:74" s="275" customFormat="1" ht="75.75" customHeight="1" thickBot="1" x14ac:dyDescent="0.25">
      <c r="B73" s="228">
        <v>64</v>
      </c>
      <c r="C73" s="229" t="s">
        <v>162</v>
      </c>
      <c r="D73" s="230" t="s">
        <v>163</v>
      </c>
      <c r="E73" s="268">
        <v>59.3</v>
      </c>
      <c r="F73" s="232" t="s">
        <v>181</v>
      </c>
      <c r="G73" s="267" t="s">
        <v>182</v>
      </c>
      <c r="H73" s="234">
        <v>1</v>
      </c>
      <c r="I73" s="234" t="s">
        <v>32</v>
      </c>
      <c r="J73" s="235"/>
      <c r="K73" s="236">
        <v>1</v>
      </c>
      <c r="L73" s="237"/>
      <c r="M73" s="248"/>
      <c r="N73" s="249"/>
      <c r="O73" s="240">
        <f t="shared" si="0"/>
        <v>1</v>
      </c>
      <c r="P73" s="241" t="s">
        <v>729</v>
      </c>
      <c r="Q73" s="230" t="s">
        <v>33</v>
      </c>
      <c r="R73" s="242" t="s">
        <v>183</v>
      </c>
      <c r="S73" s="250"/>
      <c r="T73" s="244">
        <v>1</v>
      </c>
      <c r="U73" s="244"/>
      <c r="V73" s="245"/>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row>
    <row r="74" spans="1:74" s="166" customFormat="1" ht="43.5" customHeight="1" x14ac:dyDescent="0.2">
      <c r="B74" s="175">
        <v>65</v>
      </c>
      <c r="C74" s="177" t="s">
        <v>184</v>
      </c>
      <c r="D74" s="179" t="s">
        <v>185</v>
      </c>
      <c r="E74" s="181">
        <v>86.5</v>
      </c>
      <c r="F74" s="184" t="s">
        <v>186</v>
      </c>
      <c r="G74" s="160" t="s">
        <v>187</v>
      </c>
      <c r="H74" s="145">
        <v>1</v>
      </c>
      <c r="I74" s="145" t="s">
        <v>32</v>
      </c>
      <c r="J74" s="193"/>
      <c r="K74" s="135"/>
      <c r="L74" s="135"/>
      <c r="M74" s="195"/>
      <c r="N74" s="203"/>
      <c r="O74" s="225">
        <f t="shared" si="0"/>
        <v>0</v>
      </c>
      <c r="P74" s="207"/>
      <c r="Q74" s="179" t="s">
        <v>188</v>
      </c>
      <c r="R74" s="179" t="s">
        <v>189</v>
      </c>
      <c r="S74" s="146"/>
      <c r="T74" s="147"/>
      <c r="U74" s="147"/>
      <c r="V74" s="148">
        <v>1</v>
      </c>
      <c r="W74" s="144"/>
      <c r="X74" s="144"/>
      <c r="Y74" s="144"/>
      <c r="Z74" s="14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row>
    <row r="75" spans="1:74" s="144" customFormat="1" ht="54.75" customHeight="1" x14ac:dyDescent="0.2">
      <c r="B75" s="175">
        <v>66</v>
      </c>
      <c r="C75" s="177" t="s">
        <v>184</v>
      </c>
      <c r="D75" s="179" t="s">
        <v>185</v>
      </c>
      <c r="E75" s="181">
        <v>86.5</v>
      </c>
      <c r="F75" s="184" t="s">
        <v>190</v>
      </c>
      <c r="G75" s="160" t="s">
        <v>187</v>
      </c>
      <c r="H75" s="145">
        <v>1</v>
      </c>
      <c r="I75" s="145" t="s">
        <v>32</v>
      </c>
      <c r="J75" s="193"/>
      <c r="K75" s="135"/>
      <c r="L75" s="135"/>
      <c r="M75" s="195"/>
      <c r="N75" s="203"/>
      <c r="O75" s="225">
        <f t="shared" si="0"/>
        <v>0</v>
      </c>
      <c r="P75" s="207"/>
      <c r="Q75" s="179" t="s">
        <v>188</v>
      </c>
      <c r="R75" s="179" t="s">
        <v>189</v>
      </c>
      <c r="S75" s="146"/>
      <c r="T75" s="147"/>
      <c r="U75" s="147"/>
      <c r="V75" s="148">
        <v>1</v>
      </c>
    </row>
    <row r="76" spans="1:74" s="144" customFormat="1" ht="39" customHeight="1" x14ac:dyDescent="0.2">
      <c r="B76" s="175">
        <v>67</v>
      </c>
      <c r="C76" s="177" t="s">
        <v>184</v>
      </c>
      <c r="D76" s="179" t="s">
        <v>185</v>
      </c>
      <c r="E76" s="181">
        <v>86.5</v>
      </c>
      <c r="F76" s="184" t="s">
        <v>191</v>
      </c>
      <c r="G76" s="160" t="s">
        <v>187</v>
      </c>
      <c r="H76" s="145">
        <v>1</v>
      </c>
      <c r="I76" s="145" t="s">
        <v>32</v>
      </c>
      <c r="J76" s="193"/>
      <c r="K76" s="135"/>
      <c r="L76" s="135"/>
      <c r="M76" s="195"/>
      <c r="N76" s="203"/>
      <c r="O76" s="225">
        <f t="shared" ref="O76:O80" si="1">+SUM(J76:M76)/H76</f>
        <v>0</v>
      </c>
      <c r="P76" s="207"/>
      <c r="Q76" s="179" t="s">
        <v>188</v>
      </c>
      <c r="R76" s="179" t="s">
        <v>189</v>
      </c>
      <c r="S76" s="146"/>
      <c r="T76" s="147"/>
      <c r="U76" s="147"/>
      <c r="V76" s="148">
        <v>1</v>
      </c>
    </row>
    <row r="77" spans="1:74" s="144" customFormat="1" ht="28.5" customHeight="1" x14ac:dyDescent="0.2">
      <c r="B77" s="175">
        <v>68</v>
      </c>
      <c r="C77" s="177" t="s">
        <v>184</v>
      </c>
      <c r="D77" s="179" t="s">
        <v>185</v>
      </c>
      <c r="E77" s="181">
        <v>86.5</v>
      </c>
      <c r="F77" s="184" t="s">
        <v>192</v>
      </c>
      <c r="G77" s="160" t="s">
        <v>193</v>
      </c>
      <c r="H77" s="145">
        <v>1</v>
      </c>
      <c r="I77" s="145" t="s">
        <v>32</v>
      </c>
      <c r="J77" s="193"/>
      <c r="K77" s="135"/>
      <c r="L77" s="135"/>
      <c r="M77" s="195"/>
      <c r="N77" s="203"/>
      <c r="O77" s="225">
        <f t="shared" si="1"/>
        <v>0</v>
      </c>
      <c r="P77" s="207"/>
      <c r="Q77" s="179" t="s">
        <v>188</v>
      </c>
      <c r="R77" s="179" t="s">
        <v>189</v>
      </c>
      <c r="S77" s="146"/>
      <c r="T77" s="147"/>
      <c r="U77" s="147"/>
      <c r="V77" s="148">
        <v>1</v>
      </c>
    </row>
    <row r="78" spans="1:74" s="144" customFormat="1" ht="70.5" customHeight="1" x14ac:dyDescent="0.2">
      <c r="B78" s="175">
        <v>69</v>
      </c>
      <c r="C78" s="177" t="s">
        <v>184</v>
      </c>
      <c r="D78" s="179" t="s">
        <v>185</v>
      </c>
      <c r="E78" s="181">
        <v>86.5</v>
      </c>
      <c r="F78" s="211" t="s">
        <v>194</v>
      </c>
      <c r="G78" s="212" t="s">
        <v>195</v>
      </c>
      <c r="H78" s="213">
        <v>3</v>
      </c>
      <c r="I78" s="145" t="s">
        <v>32</v>
      </c>
      <c r="J78" s="214"/>
      <c r="K78" s="215">
        <v>1</v>
      </c>
      <c r="L78" s="215">
        <v>1</v>
      </c>
      <c r="M78" s="216"/>
      <c r="N78" s="217"/>
      <c r="O78" s="225">
        <f t="shared" si="1"/>
        <v>0.66666666666666663</v>
      </c>
      <c r="P78" s="218" t="s">
        <v>764</v>
      </c>
      <c r="Q78" s="179" t="s">
        <v>188</v>
      </c>
      <c r="R78" s="179" t="s">
        <v>189</v>
      </c>
      <c r="S78" s="219"/>
      <c r="T78" s="220">
        <v>1</v>
      </c>
      <c r="U78" s="220">
        <v>1</v>
      </c>
      <c r="V78" s="221">
        <v>1</v>
      </c>
    </row>
    <row r="79" spans="1:74" s="144" customFormat="1" ht="72.75" customHeight="1" x14ac:dyDescent="0.2">
      <c r="B79" s="222">
        <v>70</v>
      </c>
      <c r="C79" s="177" t="s">
        <v>184</v>
      </c>
      <c r="D79" s="179" t="s">
        <v>185</v>
      </c>
      <c r="E79" s="223">
        <v>86.5</v>
      </c>
      <c r="F79" s="211" t="s">
        <v>196</v>
      </c>
      <c r="G79" s="212" t="s">
        <v>197</v>
      </c>
      <c r="H79" s="213">
        <v>3</v>
      </c>
      <c r="I79" s="145" t="s">
        <v>32</v>
      </c>
      <c r="J79" s="214"/>
      <c r="K79" s="215">
        <v>1</v>
      </c>
      <c r="L79" s="215">
        <v>1</v>
      </c>
      <c r="M79" s="216"/>
      <c r="N79" s="217"/>
      <c r="O79" s="225">
        <f t="shared" si="1"/>
        <v>0.66666666666666663</v>
      </c>
      <c r="P79" s="218" t="s">
        <v>763</v>
      </c>
      <c r="Q79" s="179" t="s">
        <v>188</v>
      </c>
      <c r="R79" s="179" t="s">
        <v>189</v>
      </c>
      <c r="S79" s="219"/>
      <c r="T79" s="220">
        <v>1</v>
      </c>
      <c r="U79" s="220">
        <v>1</v>
      </c>
      <c r="V79" s="221">
        <v>1</v>
      </c>
    </row>
    <row r="80" spans="1:74" s="144" customFormat="1" ht="45.75" customHeight="1" thickBot="1" x14ac:dyDescent="0.25">
      <c r="B80" s="176">
        <v>71</v>
      </c>
      <c r="C80" s="178" t="s">
        <v>184</v>
      </c>
      <c r="D80" s="180" t="s">
        <v>185</v>
      </c>
      <c r="E80" s="183">
        <v>86.5</v>
      </c>
      <c r="F80" s="187" t="s">
        <v>198</v>
      </c>
      <c r="G80" s="189" t="s">
        <v>193</v>
      </c>
      <c r="H80" s="149">
        <v>1</v>
      </c>
      <c r="I80" s="149" t="s">
        <v>32</v>
      </c>
      <c r="J80" s="200"/>
      <c r="K80" s="137"/>
      <c r="L80" s="137"/>
      <c r="M80" s="201"/>
      <c r="N80" s="206"/>
      <c r="O80" s="226">
        <f t="shared" si="1"/>
        <v>0</v>
      </c>
      <c r="P80" s="209"/>
      <c r="Q80" s="180" t="s">
        <v>188</v>
      </c>
      <c r="R80" s="180" t="s">
        <v>189</v>
      </c>
      <c r="S80" s="162"/>
      <c r="T80" s="163"/>
      <c r="U80" s="163"/>
      <c r="V80" s="164">
        <v>1</v>
      </c>
    </row>
    <row r="81" spans="3:15" ht="22" thickBot="1" x14ac:dyDescent="0.25">
      <c r="C81" s="167"/>
      <c r="D81" s="168"/>
      <c r="H81" s="169"/>
      <c r="O81" s="227">
        <f>+AVERAGE(O10:O80)</f>
        <v>0.48967136150234741</v>
      </c>
    </row>
    <row r="82" spans="3:15" x14ac:dyDescent="0.2">
      <c r="C82" s="168"/>
      <c r="D82" s="168"/>
    </row>
    <row r="83" spans="3:15" x14ac:dyDescent="0.2">
      <c r="C83" s="168"/>
    </row>
    <row r="84" spans="3:15" x14ac:dyDescent="0.2">
      <c r="C84" s="168"/>
    </row>
    <row r="85" spans="3:15" x14ac:dyDescent="0.2">
      <c r="C85" s="168"/>
    </row>
    <row r="86" spans="3:15" x14ac:dyDescent="0.2">
      <c r="C86" s="168"/>
    </row>
    <row r="87" spans="3:15" x14ac:dyDescent="0.2">
      <c r="C87" s="168"/>
    </row>
    <row r="88" spans="3:15" x14ac:dyDescent="0.2">
      <c r="C88" s="168"/>
    </row>
    <row r="89" spans="3:15" x14ac:dyDescent="0.2">
      <c r="C89" s="168"/>
    </row>
    <row r="90" spans="3:15" x14ac:dyDescent="0.2">
      <c r="C90" s="168"/>
    </row>
  </sheetData>
  <sheetProtection formatCells="0" formatColumns="0" formatRows="0" insertColumns="0" insertRows="0" insertHyperlinks="0" sort="0" autoFilter="0" pivotTables="0"/>
  <protectedRanges>
    <protectedRange sqref="P72 P74:P80 P10:P70" name="OBSERV"/>
    <protectedRange sqref="J10:J80" name="LOGROIIITRIM"/>
    <protectedRange sqref="P71" name="OBSERV_1"/>
    <protectedRange sqref="P73" name="OBSERV_2"/>
  </protectedRanges>
  <autoFilter ref="A9:BV81" xr:uid="{00000000-0001-0000-0000-000000000000}"/>
  <mergeCells count="26">
    <mergeCell ref="D7:D9"/>
    <mergeCell ref="J7:M7"/>
    <mergeCell ref="S7:V7"/>
    <mergeCell ref="S8:T8"/>
    <mergeCell ref="Q7:Q9"/>
    <mergeCell ref="R7:R9"/>
    <mergeCell ref="J8:K8"/>
    <mergeCell ref="E7:E9"/>
    <mergeCell ref="F7:F9"/>
    <mergeCell ref="G7:G9"/>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s>
  <phoneticPr fontId="2" type="noConversion"/>
  <hyperlinks>
    <hyperlink ref="P29" r:id="rId1" xr:uid="{673D85AA-0E6C-7E41-910A-9ADA52F74C08}"/>
    <hyperlink ref="P28" r:id="rId2" xr:uid="{F51A41DA-C9D1-1F4F-86EC-4579088CA65E}"/>
    <hyperlink ref="P65" r:id="rId3" xr:uid="{AF4CC1AB-A165-8040-89C7-DA9FF71944EE}"/>
  </hyperlinks>
  <pageMargins left="0.7" right="0.7" top="0.75" bottom="0.75" header="0.3" footer="0.3"/>
  <pageSetup scale="90" orientation="landscape" horizontalDpi="4294967292" verticalDpi="4294967292" r:id="rId4"/>
  <drawing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5" defaultRowHeight="15" x14ac:dyDescent="0.2"/>
  <sheetData>
    <row r="1" spans="2:6" x14ac:dyDescent="0.2">
      <c r="B1" t="s">
        <v>199</v>
      </c>
    </row>
    <row r="2" spans="2:6" x14ac:dyDescent="0.2">
      <c r="B2" t="s">
        <v>200</v>
      </c>
    </row>
    <row r="3" spans="2:6" x14ac:dyDescent="0.2">
      <c r="B3" t="s">
        <v>201</v>
      </c>
    </row>
    <row r="4" spans="2:6" x14ac:dyDescent="0.2">
      <c r="B4" t="s">
        <v>202</v>
      </c>
    </row>
    <row r="5" spans="2:6" x14ac:dyDescent="0.2">
      <c r="B5" t="s">
        <v>203</v>
      </c>
    </row>
    <row r="6" spans="2:6" x14ac:dyDescent="0.2">
      <c r="B6" t="s">
        <v>204</v>
      </c>
    </row>
    <row r="7" spans="2:6" x14ac:dyDescent="0.2">
      <c r="B7" t="s">
        <v>205</v>
      </c>
    </row>
    <row r="8" spans="2:6" x14ac:dyDescent="0.2">
      <c r="B8" t="s">
        <v>206</v>
      </c>
    </row>
    <row r="9" spans="2:6" x14ac:dyDescent="0.2">
      <c r="B9" t="s">
        <v>207</v>
      </c>
    </row>
    <row r="10" spans="2:6" x14ac:dyDescent="0.2">
      <c r="F10" t="s">
        <v>208</v>
      </c>
    </row>
    <row r="11" spans="2:6" x14ac:dyDescent="0.2">
      <c r="E11">
        <v>238</v>
      </c>
      <c r="F11" t="s">
        <v>209</v>
      </c>
    </row>
    <row r="12" spans="2:6" x14ac:dyDescent="0.2">
      <c r="F12" t="s">
        <v>210</v>
      </c>
    </row>
    <row r="13" spans="2:6" x14ac:dyDescent="0.2">
      <c r="F13" t="s">
        <v>211</v>
      </c>
    </row>
    <row r="14" spans="2:6" x14ac:dyDescent="0.2">
      <c r="F14" t="s">
        <v>212</v>
      </c>
    </row>
    <row r="15" spans="2:6" x14ac:dyDescent="0.2">
      <c r="F15"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5" defaultRowHeight="15" x14ac:dyDescent="0.2"/>
  <cols>
    <col min="1" max="1" width="24.5" bestFit="1" customWidth="1"/>
    <col min="2" max="2" width="8.33203125" bestFit="1" customWidth="1"/>
    <col min="3" max="3" width="7.5" bestFit="1" customWidth="1"/>
    <col min="4" max="4" width="30.83203125" bestFit="1" customWidth="1"/>
    <col min="5" max="5" width="16.83203125" bestFit="1" customWidth="1"/>
    <col min="6" max="6" width="15.5" bestFit="1" customWidth="1"/>
    <col min="7" max="7" width="14.83203125" bestFit="1" customWidth="1"/>
    <col min="8" max="8" width="19.6640625" bestFit="1" customWidth="1"/>
    <col min="9" max="9" width="13.5" bestFit="1" customWidth="1"/>
    <col min="10" max="10" width="16.33203125" bestFit="1" customWidth="1"/>
    <col min="11" max="11" width="21.83203125" bestFit="1" customWidth="1"/>
    <col min="12" max="12" width="10.83203125" bestFit="1" customWidth="1"/>
    <col min="13" max="13" width="11.6640625" bestFit="1" customWidth="1"/>
    <col min="14" max="22" width="33.1640625" bestFit="1" customWidth="1"/>
    <col min="23" max="23" width="29.5" bestFit="1" customWidth="1"/>
    <col min="24" max="24" width="37.83203125" bestFit="1" customWidth="1"/>
  </cols>
  <sheetData>
    <row r="3" spans="1:13" x14ac:dyDescent="0.2">
      <c r="B3" t="s">
        <v>214</v>
      </c>
      <c r="C3" t="s">
        <v>215</v>
      </c>
      <c r="D3" t="s">
        <v>216</v>
      </c>
      <c r="E3" t="s">
        <v>217</v>
      </c>
      <c r="F3" t="s">
        <v>218</v>
      </c>
      <c r="G3" t="s">
        <v>219</v>
      </c>
      <c r="H3" t="s">
        <v>220</v>
      </c>
      <c r="I3" t="s">
        <v>221</v>
      </c>
      <c r="J3" t="s">
        <v>222</v>
      </c>
      <c r="K3" t="s">
        <v>223</v>
      </c>
      <c r="L3" t="s">
        <v>224</v>
      </c>
      <c r="M3" t="s">
        <v>225</v>
      </c>
    </row>
    <row r="4" spans="1:13" x14ac:dyDescent="0.2">
      <c r="A4" t="s">
        <v>226</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5" defaultRowHeight="15" x14ac:dyDescent="0.2"/>
  <cols>
    <col min="1" max="1" width="30.5" bestFit="1" customWidth="1"/>
    <col min="2" max="2" width="23" bestFit="1" customWidth="1"/>
    <col min="3" max="3" width="33.1640625" bestFit="1" customWidth="1"/>
    <col min="4" max="4" width="3.83203125" bestFit="1" customWidth="1"/>
    <col min="5" max="5" width="11.83203125" bestFit="1" customWidth="1"/>
    <col min="6" max="6" width="4.83203125" bestFit="1" customWidth="1"/>
    <col min="7" max="7" width="11.83203125" bestFit="1" customWidth="1"/>
    <col min="8" max="8" width="4.83203125" bestFit="1" customWidth="1"/>
    <col min="9" max="9" width="3.83203125" bestFit="1" customWidth="1"/>
    <col min="10" max="10" width="4.83203125" bestFit="1" customWidth="1"/>
    <col min="11" max="12" width="3.83203125" bestFit="1" customWidth="1"/>
    <col min="13" max="13" width="5.83203125" bestFit="1" customWidth="1"/>
    <col min="14" max="14" width="4.83203125" bestFit="1" customWidth="1"/>
    <col min="15" max="15" width="3.83203125" bestFit="1" customWidth="1"/>
    <col min="16" max="16" width="4.83203125" bestFit="1" customWidth="1"/>
    <col min="17" max="17" width="3.83203125" bestFit="1" customWidth="1"/>
    <col min="18" max="18" width="4.83203125" bestFit="1" customWidth="1"/>
    <col min="19" max="19" width="1.83203125" bestFit="1" customWidth="1"/>
    <col min="21" max="21" width="3.33203125" bestFit="1" customWidth="1"/>
    <col min="22" max="22" width="5.33203125" bestFit="1" customWidth="1"/>
    <col min="23" max="23" width="8.83203125" bestFit="1" customWidth="1"/>
    <col min="24" max="24" width="7.83203125" bestFit="1" customWidth="1"/>
    <col min="25" max="25" width="10.1640625" bestFit="1" customWidth="1"/>
    <col min="26" max="26" width="11.6640625" bestFit="1" customWidth="1"/>
  </cols>
  <sheetData>
    <row r="3" spans="1:3" x14ac:dyDescent="0.2">
      <c r="A3" s="38" t="s">
        <v>227</v>
      </c>
      <c r="B3" t="s">
        <v>228</v>
      </c>
      <c r="C3" t="s">
        <v>229</v>
      </c>
    </row>
    <row r="4" spans="1:3" x14ac:dyDescent="0.2">
      <c r="A4" s="39" t="s">
        <v>214</v>
      </c>
      <c r="B4" s="1">
        <v>0.85411764705882354</v>
      </c>
      <c r="C4" s="1">
        <v>0.71310344827586192</v>
      </c>
    </row>
    <row r="5" spans="1:3" x14ac:dyDescent="0.2">
      <c r="A5" s="39" t="s">
        <v>215</v>
      </c>
      <c r="B5" s="1">
        <v>1</v>
      </c>
      <c r="C5" s="1">
        <v>0.94444444444444431</v>
      </c>
    </row>
    <row r="6" spans="1:3" x14ac:dyDescent="0.2">
      <c r="A6" s="39" t="s">
        <v>216</v>
      </c>
      <c r="B6" s="1">
        <v>1</v>
      </c>
      <c r="C6" s="1">
        <v>0.75</v>
      </c>
    </row>
    <row r="7" spans="1:3" x14ac:dyDescent="0.2">
      <c r="A7" s="39" t="s">
        <v>217</v>
      </c>
      <c r="B7" s="1">
        <v>0.97857142857142865</v>
      </c>
      <c r="C7" s="1">
        <v>0.91973684210526319</v>
      </c>
    </row>
    <row r="8" spans="1:3" x14ac:dyDescent="0.2">
      <c r="A8" s="39" t="s">
        <v>218</v>
      </c>
      <c r="B8" s="1" t="e">
        <v>#DIV/0!</v>
      </c>
      <c r="C8" s="1" t="e">
        <v>#DIV/0!</v>
      </c>
    </row>
    <row r="9" spans="1:3" x14ac:dyDescent="0.2">
      <c r="A9" s="39" t="s">
        <v>219</v>
      </c>
      <c r="B9" s="1">
        <v>1</v>
      </c>
      <c r="C9" s="1">
        <v>0.79999999999999993</v>
      </c>
    </row>
    <row r="10" spans="1:3" x14ac:dyDescent="0.2">
      <c r="A10" s="39" t="s">
        <v>220</v>
      </c>
      <c r="B10" s="1">
        <v>0.9</v>
      </c>
      <c r="C10" s="1">
        <v>0.9</v>
      </c>
    </row>
    <row r="11" spans="1:3" x14ac:dyDescent="0.2">
      <c r="A11" s="39" t="s">
        <v>221</v>
      </c>
      <c r="B11" s="1">
        <v>1</v>
      </c>
      <c r="C11" s="1">
        <v>0.75</v>
      </c>
    </row>
    <row r="12" spans="1:3" x14ac:dyDescent="0.2">
      <c r="A12" s="39" t="s">
        <v>222</v>
      </c>
      <c r="B12" s="1">
        <v>0.9631578947368421</v>
      </c>
      <c r="C12" s="1">
        <v>0.83965517241379317</v>
      </c>
    </row>
    <row r="13" spans="1:3" x14ac:dyDescent="0.2">
      <c r="A13" s="39" t="s">
        <v>223</v>
      </c>
      <c r="B13" s="1">
        <v>0.6</v>
      </c>
      <c r="C13" s="1">
        <v>0.6</v>
      </c>
    </row>
    <row r="14" spans="1:3" x14ac:dyDescent="0.2">
      <c r="A14" s="39" t="s">
        <v>224</v>
      </c>
      <c r="B14" s="1">
        <v>0.83636363636363631</v>
      </c>
      <c r="C14" s="1">
        <v>0.80294117647058816</v>
      </c>
    </row>
    <row r="15" spans="1:3" x14ac:dyDescent="0.2">
      <c r="A15" s="39" t="s">
        <v>225</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5" defaultRowHeight="15" x14ac:dyDescent="0.2"/>
  <cols>
    <col min="1" max="40" width="0" hidden="1" customWidth="1"/>
  </cols>
  <sheetData>
    <row r="1" spans="2:35" ht="16" thickBot="1" x14ac:dyDescent="0.25"/>
    <row r="2" spans="2:35" ht="27" thickBot="1" x14ac:dyDescent="0.25">
      <c r="B2" s="25" t="s">
        <v>7</v>
      </c>
      <c r="C2" s="26" t="s">
        <v>230</v>
      </c>
      <c r="D2" s="26" t="s">
        <v>231</v>
      </c>
      <c r="E2" s="26" t="s">
        <v>232</v>
      </c>
      <c r="F2" s="23" t="s">
        <v>233</v>
      </c>
      <c r="G2" s="27" t="s">
        <v>234</v>
      </c>
      <c r="H2" s="27" t="s">
        <v>235</v>
      </c>
      <c r="I2" s="28" t="s">
        <v>236</v>
      </c>
      <c r="J2" s="29" t="s">
        <v>237</v>
      </c>
      <c r="K2" s="29" t="s">
        <v>238</v>
      </c>
      <c r="L2" s="30" t="s">
        <v>239</v>
      </c>
      <c r="M2" s="31" t="s">
        <v>240</v>
      </c>
      <c r="N2" s="32" t="s">
        <v>241</v>
      </c>
      <c r="O2" s="32" t="s">
        <v>242</v>
      </c>
      <c r="P2" s="32" t="s">
        <v>243</v>
      </c>
      <c r="Q2" s="33" t="s">
        <v>244</v>
      </c>
      <c r="R2" s="34" t="s">
        <v>245</v>
      </c>
      <c r="S2" s="23" t="s">
        <v>246</v>
      </c>
      <c r="T2" s="23" t="s">
        <v>247</v>
      </c>
      <c r="U2" s="24" t="s">
        <v>248</v>
      </c>
      <c r="V2" s="35" t="s">
        <v>249</v>
      </c>
      <c r="W2" s="35" t="s">
        <v>250</v>
      </c>
      <c r="X2" s="35" t="s">
        <v>251</v>
      </c>
      <c r="Y2" s="35" t="s">
        <v>252</v>
      </c>
      <c r="Z2" s="36" t="s">
        <v>253</v>
      </c>
      <c r="AA2" s="22" t="s">
        <v>254</v>
      </c>
      <c r="AB2" s="23" t="s">
        <v>255</v>
      </c>
      <c r="AC2" s="23" t="s">
        <v>256</v>
      </c>
      <c r="AD2" s="24" t="s">
        <v>257</v>
      </c>
      <c r="AE2" s="37" t="s">
        <v>258</v>
      </c>
      <c r="AF2" s="23" t="s">
        <v>17</v>
      </c>
      <c r="AG2" s="23" t="s">
        <v>18</v>
      </c>
      <c r="AH2" s="24" t="s">
        <v>259</v>
      </c>
      <c r="AI2" t="s">
        <v>19</v>
      </c>
    </row>
    <row r="3" spans="2:35" ht="143" x14ac:dyDescent="0.2">
      <c r="B3" s="40" t="s">
        <v>28</v>
      </c>
      <c r="C3" s="41" t="s">
        <v>260</v>
      </c>
      <c r="D3" s="41" t="s">
        <v>261</v>
      </c>
      <c r="E3" s="41" t="s">
        <v>262</v>
      </c>
      <c r="F3" s="41" t="s">
        <v>32</v>
      </c>
      <c r="G3" s="41">
        <v>1</v>
      </c>
      <c r="H3" s="42">
        <v>1</v>
      </c>
      <c r="I3" s="43">
        <v>1</v>
      </c>
      <c r="J3" s="43">
        <v>0</v>
      </c>
      <c r="K3" s="43">
        <v>0</v>
      </c>
      <c r="L3" s="43">
        <v>0</v>
      </c>
      <c r="M3" s="44"/>
      <c r="N3" s="45"/>
      <c r="O3" s="45">
        <v>1</v>
      </c>
      <c r="P3" s="46"/>
      <c r="Q3" s="47" t="s">
        <v>263</v>
      </c>
      <c r="R3" s="48">
        <v>0</v>
      </c>
      <c r="S3" s="49">
        <v>0</v>
      </c>
      <c r="T3" s="49" t="s">
        <v>264</v>
      </c>
      <c r="U3" s="50">
        <v>0</v>
      </c>
      <c r="V3" s="51" t="s">
        <v>265</v>
      </c>
      <c r="W3" s="51" t="s">
        <v>266</v>
      </c>
      <c r="X3" s="51" t="s">
        <v>267</v>
      </c>
      <c r="Y3" s="51" t="s">
        <v>266</v>
      </c>
      <c r="Z3" s="52">
        <v>1</v>
      </c>
      <c r="AA3" s="53">
        <v>1</v>
      </c>
      <c r="AB3" s="54">
        <v>1</v>
      </c>
      <c r="AC3" s="55">
        <v>1</v>
      </c>
      <c r="AD3" s="56" t="s">
        <v>268</v>
      </c>
      <c r="AE3" s="57">
        <v>1</v>
      </c>
      <c r="AF3" s="58" t="s">
        <v>269</v>
      </c>
      <c r="AG3" s="41" t="s">
        <v>270</v>
      </c>
      <c r="AH3" s="59" t="s">
        <v>217</v>
      </c>
      <c r="AI3" t="s">
        <v>271</v>
      </c>
    </row>
    <row r="4" spans="2:35" ht="390" x14ac:dyDescent="0.2">
      <c r="B4" s="99" t="s">
        <v>28</v>
      </c>
      <c r="C4" s="100" t="s">
        <v>260</v>
      </c>
      <c r="D4" s="100" t="s">
        <v>272</v>
      </c>
      <c r="E4" s="100" t="s">
        <v>273</v>
      </c>
      <c r="F4" s="100" t="s">
        <v>32</v>
      </c>
      <c r="G4" s="100">
        <v>1</v>
      </c>
      <c r="H4" s="101">
        <v>1</v>
      </c>
      <c r="I4" s="43">
        <v>0</v>
      </c>
      <c r="J4" s="43">
        <v>1</v>
      </c>
      <c r="K4" s="43">
        <v>0</v>
      </c>
      <c r="L4" s="43">
        <v>0</v>
      </c>
      <c r="M4" s="102"/>
      <c r="N4" s="103">
        <v>1</v>
      </c>
      <c r="O4" s="103"/>
      <c r="P4" s="60">
        <v>0</v>
      </c>
      <c r="Q4" s="61" t="s">
        <v>263</v>
      </c>
      <c r="R4" s="104">
        <v>0</v>
      </c>
      <c r="S4" s="105" t="s">
        <v>264</v>
      </c>
      <c r="T4" s="105">
        <v>0</v>
      </c>
      <c r="U4" s="106">
        <v>0</v>
      </c>
      <c r="V4" s="62" t="s">
        <v>266</v>
      </c>
      <c r="W4" s="62" t="s">
        <v>274</v>
      </c>
      <c r="X4" s="62" t="s">
        <v>266</v>
      </c>
      <c r="Y4" s="62" t="s">
        <v>266</v>
      </c>
      <c r="Z4" s="63">
        <v>1</v>
      </c>
      <c r="AA4" s="107" t="s">
        <v>268</v>
      </c>
      <c r="AB4" s="108">
        <v>1</v>
      </c>
      <c r="AC4" s="109" t="s">
        <v>268</v>
      </c>
      <c r="AD4" s="110" t="s">
        <v>268</v>
      </c>
      <c r="AE4" s="64">
        <v>1</v>
      </c>
      <c r="AF4" s="111" t="s">
        <v>275</v>
      </c>
      <c r="AG4" s="100" t="s">
        <v>270</v>
      </c>
      <c r="AH4" s="112" t="s">
        <v>217</v>
      </c>
      <c r="AI4" t="s">
        <v>276</v>
      </c>
    </row>
    <row r="5" spans="2:35" ht="176" x14ac:dyDescent="0.2">
      <c r="B5" s="99" t="s">
        <v>28</v>
      </c>
      <c r="C5" s="100" t="s">
        <v>260</v>
      </c>
      <c r="D5" s="100" t="s">
        <v>277</v>
      </c>
      <c r="E5" s="100" t="s">
        <v>278</v>
      </c>
      <c r="F5" s="100" t="s">
        <v>32</v>
      </c>
      <c r="G5" s="100">
        <v>2</v>
      </c>
      <c r="H5" s="101">
        <v>2</v>
      </c>
      <c r="I5" s="43">
        <v>0</v>
      </c>
      <c r="J5" s="43">
        <v>1</v>
      </c>
      <c r="K5" s="43">
        <v>0</v>
      </c>
      <c r="L5" s="43">
        <v>0</v>
      </c>
      <c r="M5" s="102"/>
      <c r="N5" s="103">
        <v>1</v>
      </c>
      <c r="O5" s="103"/>
      <c r="P5" s="60">
        <v>1</v>
      </c>
      <c r="Q5" s="61" t="s">
        <v>263</v>
      </c>
      <c r="R5" s="104">
        <v>0</v>
      </c>
      <c r="S5" s="105" t="s">
        <v>264</v>
      </c>
      <c r="T5" s="105">
        <v>0</v>
      </c>
      <c r="U5" s="106" t="s">
        <v>264</v>
      </c>
      <c r="V5" s="62" t="s">
        <v>266</v>
      </c>
      <c r="W5" s="62" t="s">
        <v>274</v>
      </c>
      <c r="X5" s="62" t="s">
        <v>266</v>
      </c>
      <c r="Y5" s="62" t="s">
        <v>267</v>
      </c>
      <c r="Z5" s="63">
        <v>1</v>
      </c>
      <c r="AA5" s="107" t="s">
        <v>268</v>
      </c>
      <c r="AB5" s="108">
        <v>1</v>
      </c>
      <c r="AC5" s="109" t="s">
        <v>268</v>
      </c>
      <c r="AD5" s="110" t="s">
        <v>279</v>
      </c>
      <c r="AE5" s="64">
        <v>0.5</v>
      </c>
      <c r="AF5" s="111" t="s">
        <v>280</v>
      </c>
      <c r="AG5" s="100" t="s">
        <v>270</v>
      </c>
      <c r="AH5" s="112" t="s">
        <v>217</v>
      </c>
      <c r="AI5" t="s">
        <v>271</v>
      </c>
    </row>
    <row r="6" spans="2:35" ht="187" x14ac:dyDescent="0.2">
      <c r="B6" s="99" t="s">
        <v>28</v>
      </c>
      <c r="C6" s="100" t="s">
        <v>260</v>
      </c>
      <c r="D6" s="100" t="s">
        <v>281</v>
      </c>
      <c r="E6" s="100" t="s">
        <v>282</v>
      </c>
      <c r="F6" s="100" t="s">
        <v>32</v>
      </c>
      <c r="G6" s="100">
        <v>2</v>
      </c>
      <c r="H6" s="101">
        <v>2</v>
      </c>
      <c r="I6" s="43">
        <v>0</v>
      </c>
      <c r="J6" s="43">
        <v>1</v>
      </c>
      <c r="K6" s="43">
        <v>0</v>
      </c>
      <c r="L6" s="43">
        <v>0</v>
      </c>
      <c r="M6" s="102"/>
      <c r="N6" s="103">
        <v>1</v>
      </c>
      <c r="O6" s="103"/>
      <c r="P6" s="60">
        <v>1</v>
      </c>
      <c r="Q6" s="61" t="s">
        <v>263</v>
      </c>
      <c r="R6" s="104">
        <v>0</v>
      </c>
      <c r="S6" s="105" t="s">
        <v>264</v>
      </c>
      <c r="T6" s="105">
        <v>0</v>
      </c>
      <c r="U6" s="106" t="s">
        <v>264</v>
      </c>
      <c r="V6" s="62" t="s">
        <v>266</v>
      </c>
      <c r="W6" s="62" t="s">
        <v>274</v>
      </c>
      <c r="X6" s="62" t="s">
        <v>266</v>
      </c>
      <c r="Y6" s="62" t="s">
        <v>267</v>
      </c>
      <c r="Z6" s="63">
        <v>1</v>
      </c>
      <c r="AA6" s="107" t="s">
        <v>268</v>
      </c>
      <c r="AB6" s="108">
        <v>1</v>
      </c>
      <c r="AC6" s="109" t="s">
        <v>268</v>
      </c>
      <c r="AD6" s="110" t="s">
        <v>279</v>
      </c>
      <c r="AE6" s="64">
        <v>0.5</v>
      </c>
      <c r="AF6" s="111" t="s">
        <v>283</v>
      </c>
      <c r="AG6" s="100" t="s">
        <v>270</v>
      </c>
      <c r="AH6" s="112" t="s">
        <v>217</v>
      </c>
      <c r="AI6" t="s">
        <v>284</v>
      </c>
    </row>
    <row r="7" spans="2:35" ht="221" x14ac:dyDescent="0.2">
      <c r="B7" s="99" t="s">
        <v>28</v>
      </c>
      <c r="C7" s="100" t="s">
        <v>260</v>
      </c>
      <c r="D7" s="100" t="s">
        <v>285</v>
      </c>
      <c r="E7" s="100" t="s">
        <v>286</v>
      </c>
      <c r="F7" s="100" t="s">
        <v>32</v>
      </c>
      <c r="G7" s="100">
        <v>1</v>
      </c>
      <c r="H7" s="101">
        <v>1</v>
      </c>
      <c r="I7" s="43">
        <v>0</v>
      </c>
      <c r="J7" s="43">
        <v>1</v>
      </c>
      <c r="K7" s="43">
        <v>0</v>
      </c>
      <c r="L7" s="43">
        <v>0</v>
      </c>
      <c r="M7" s="102"/>
      <c r="N7" s="103">
        <v>1</v>
      </c>
      <c r="O7" s="103"/>
      <c r="P7" s="60"/>
      <c r="Q7" s="61" t="s">
        <v>263</v>
      </c>
      <c r="R7" s="104">
        <v>0</v>
      </c>
      <c r="S7" s="105" t="s">
        <v>264</v>
      </c>
      <c r="T7" s="105">
        <v>0</v>
      </c>
      <c r="U7" s="106">
        <v>0</v>
      </c>
      <c r="V7" s="62" t="s">
        <v>266</v>
      </c>
      <c r="W7" s="62" t="s">
        <v>274</v>
      </c>
      <c r="X7" s="62" t="s">
        <v>266</v>
      </c>
      <c r="Y7" s="62" t="s">
        <v>266</v>
      </c>
      <c r="Z7" s="63">
        <v>1</v>
      </c>
      <c r="AA7" s="107" t="s">
        <v>268</v>
      </c>
      <c r="AB7" s="108">
        <v>1</v>
      </c>
      <c r="AC7" s="109" t="s">
        <v>268</v>
      </c>
      <c r="AD7" s="110" t="s">
        <v>268</v>
      </c>
      <c r="AE7" s="64">
        <v>1</v>
      </c>
      <c r="AF7" s="111" t="s">
        <v>287</v>
      </c>
      <c r="AG7" s="100" t="s">
        <v>270</v>
      </c>
      <c r="AH7" s="112" t="s">
        <v>217</v>
      </c>
      <c r="AI7" t="s">
        <v>276</v>
      </c>
    </row>
    <row r="8" spans="2:35" ht="260" x14ac:dyDescent="0.2">
      <c r="B8" s="99" t="s">
        <v>28</v>
      </c>
      <c r="C8" s="100" t="s">
        <v>260</v>
      </c>
      <c r="D8" s="100" t="s">
        <v>288</v>
      </c>
      <c r="E8" s="100" t="s">
        <v>289</v>
      </c>
      <c r="F8" s="100" t="s">
        <v>32</v>
      </c>
      <c r="G8" s="100">
        <v>1</v>
      </c>
      <c r="H8" s="101">
        <v>1</v>
      </c>
      <c r="I8" s="43">
        <v>0</v>
      </c>
      <c r="J8" s="43">
        <v>1</v>
      </c>
      <c r="K8" s="43">
        <v>0</v>
      </c>
      <c r="L8" s="43">
        <v>0</v>
      </c>
      <c r="M8" s="102"/>
      <c r="N8" s="103">
        <v>1</v>
      </c>
      <c r="O8" s="103"/>
      <c r="P8" s="60"/>
      <c r="Q8" s="61" t="s">
        <v>263</v>
      </c>
      <c r="R8" s="104">
        <v>0</v>
      </c>
      <c r="S8" s="105" t="s">
        <v>264</v>
      </c>
      <c r="T8" s="105">
        <v>0</v>
      </c>
      <c r="U8" s="106">
        <v>0</v>
      </c>
      <c r="V8" s="62" t="s">
        <v>266</v>
      </c>
      <c r="W8" s="62" t="s">
        <v>274</v>
      </c>
      <c r="X8" s="62" t="s">
        <v>266</v>
      </c>
      <c r="Y8" s="62" t="s">
        <v>266</v>
      </c>
      <c r="Z8" s="63">
        <v>1</v>
      </c>
      <c r="AA8" s="107" t="s">
        <v>268</v>
      </c>
      <c r="AB8" s="108">
        <v>1</v>
      </c>
      <c r="AC8" s="109" t="s">
        <v>268</v>
      </c>
      <c r="AD8" s="110" t="s">
        <v>268</v>
      </c>
      <c r="AE8" s="64">
        <v>1</v>
      </c>
      <c r="AF8" s="111" t="s">
        <v>290</v>
      </c>
      <c r="AG8" s="100" t="s">
        <v>270</v>
      </c>
      <c r="AH8" s="112" t="s">
        <v>217</v>
      </c>
      <c r="AI8" t="s">
        <v>271</v>
      </c>
    </row>
    <row r="9" spans="2:35" ht="234" x14ac:dyDescent="0.2">
      <c r="B9" s="99" t="s">
        <v>28</v>
      </c>
      <c r="C9" s="100" t="s">
        <v>260</v>
      </c>
      <c r="D9" s="100" t="s">
        <v>291</v>
      </c>
      <c r="E9" s="100" t="s">
        <v>292</v>
      </c>
      <c r="F9" s="100" t="s">
        <v>32</v>
      </c>
      <c r="G9" s="100">
        <v>2</v>
      </c>
      <c r="H9" s="101">
        <v>2</v>
      </c>
      <c r="I9" s="43">
        <v>1</v>
      </c>
      <c r="J9" s="43">
        <v>0</v>
      </c>
      <c r="K9" s="43">
        <v>0</v>
      </c>
      <c r="L9" s="43">
        <v>0</v>
      </c>
      <c r="M9" s="102">
        <v>1</v>
      </c>
      <c r="N9" s="103"/>
      <c r="O9" s="103"/>
      <c r="P9" s="60">
        <v>1</v>
      </c>
      <c r="Q9" s="61" t="s">
        <v>263</v>
      </c>
      <c r="R9" s="104" t="s">
        <v>264</v>
      </c>
      <c r="S9" s="105">
        <v>0</v>
      </c>
      <c r="T9" s="105">
        <v>0</v>
      </c>
      <c r="U9" s="106" t="s">
        <v>264</v>
      </c>
      <c r="V9" s="62" t="s">
        <v>274</v>
      </c>
      <c r="W9" s="62" t="s">
        <v>266</v>
      </c>
      <c r="X9" s="62" t="s">
        <v>266</v>
      </c>
      <c r="Y9" s="62" t="s">
        <v>267</v>
      </c>
      <c r="Z9" s="65" t="s">
        <v>268</v>
      </c>
      <c r="AA9" s="107">
        <v>1</v>
      </c>
      <c r="AB9" s="108" t="s">
        <v>268</v>
      </c>
      <c r="AC9" s="109" t="s">
        <v>268</v>
      </c>
      <c r="AD9" s="110" t="s">
        <v>279</v>
      </c>
      <c r="AE9" s="64">
        <v>0.5</v>
      </c>
      <c r="AF9" s="111" t="s">
        <v>293</v>
      </c>
      <c r="AG9" s="100" t="s">
        <v>270</v>
      </c>
      <c r="AH9" s="112" t="s">
        <v>217</v>
      </c>
      <c r="AI9" t="s">
        <v>271</v>
      </c>
    </row>
    <row r="10" spans="2:35" ht="390" x14ac:dyDescent="0.2">
      <c r="B10" s="99" t="s">
        <v>28</v>
      </c>
      <c r="C10" s="100" t="s">
        <v>260</v>
      </c>
      <c r="D10" s="100" t="s">
        <v>294</v>
      </c>
      <c r="E10" s="100" t="s">
        <v>295</v>
      </c>
      <c r="F10" s="100" t="s">
        <v>32</v>
      </c>
      <c r="G10" s="100">
        <v>2</v>
      </c>
      <c r="H10" s="101">
        <v>2</v>
      </c>
      <c r="I10" s="43">
        <v>0</v>
      </c>
      <c r="J10" s="43">
        <v>1</v>
      </c>
      <c r="K10" s="43">
        <v>1</v>
      </c>
      <c r="L10" s="43">
        <v>0</v>
      </c>
      <c r="M10" s="102"/>
      <c r="N10" s="103">
        <v>1</v>
      </c>
      <c r="O10" s="103">
        <v>1</v>
      </c>
      <c r="P10" s="60"/>
      <c r="Q10" s="61" t="s">
        <v>263</v>
      </c>
      <c r="R10" s="104">
        <v>0</v>
      </c>
      <c r="S10" s="105" t="s">
        <v>264</v>
      </c>
      <c r="T10" s="105" t="s">
        <v>264</v>
      </c>
      <c r="U10" s="106">
        <v>0</v>
      </c>
      <c r="V10" s="62" t="s">
        <v>266</v>
      </c>
      <c r="W10" s="62" t="s">
        <v>274</v>
      </c>
      <c r="X10" s="62" t="s">
        <v>274</v>
      </c>
      <c r="Y10" s="62" t="s">
        <v>266</v>
      </c>
      <c r="Z10" s="65">
        <v>1</v>
      </c>
      <c r="AA10" s="107" t="s">
        <v>268</v>
      </c>
      <c r="AB10" s="108">
        <v>1</v>
      </c>
      <c r="AC10" s="109">
        <v>1</v>
      </c>
      <c r="AD10" s="110" t="s">
        <v>268</v>
      </c>
      <c r="AE10" s="64">
        <v>1</v>
      </c>
      <c r="AF10" s="111" t="s">
        <v>296</v>
      </c>
      <c r="AG10" s="100" t="s">
        <v>270</v>
      </c>
      <c r="AH10" s="112" t="s">
        <v>217</v>
      </c>
      <c r="AI10" t="s">
        <v>271</v>
      </c>
    </row>
    <row r="11" spans="2:35" ht="220" x14ac:dyDescent="0.2">
      <c r="B11" s="99" t="s">
        <v>28</v>
      </c>
      <c r="C11" s="100" t="s">
        <v>260</v>
      </c>
      <c r="D11" s="100" t="s">
        <v>297</v>
      </c>
      <c r="E11" s="100" t="s">
        <v>298</v>
      </c>
      <c r="F11" s="113" t="s">
        <v>72</v>
      </c>
      <c r="G11" s="113">
        <v>2</v>
      </c>
      <c r="H11" s="114">
        <v>1</v>
      </c>
      <c r="I11" s="43">
        <v>1</v>
      </c>
      <c r="J11" s="43">
        <v>1</v>
      </c>
      <c r="K11" s="43">
        <v>1</v>
      </c>
      <c r="L11" s="43">
        <v>0</v>
      </c>
      <c r="M11" s="102"/>
      <c r="N11" s="103">
        <v>1</v>
      </c>
      <c r="O11" s="103"/>
      <c r="P11" s="60">
        <v>1</v>
      </c>
      <c r="Q11" s="61" t="s">
        <v>263</v>
      </c>
      <c r="R11" s="104">
        <v>0</v>
      </c>
      <c r="S11" s="105" t="s">
        <v>264</v>
      </c>
      <c r="T11" s="105">
        <v>0</v>
      </c>
      <c r="U11" s="106" t="s">
        <v>264</v>
      </c>
      <c r="V11" s="62" t="s">
        <v>265</v>
      </c>
      <c r="W11" s="62" t="s">
        <v>274</v>
      </c>
      <c r="X11" s="62" t="s">
        <v>265</v>
      </c>
      <c r="Y11" s="62" t="s">
        <v>267</v>
      </c>
      <c r="Z11" s="65">
        <v>2</v>
      </c>
      <c r="AA11" s="107">
        <v>1</v>
      </c>
      <c r="AB11" s="108">
        <v>1</v>
      </c>
      <c r="AC11" s="109">
        <v>1</v>
      </c>
      <c r="AD11" s="110" t="s">
        <v>279</v>
      </c>
      <c r="AE11" s="64" t="s">
        <v>299</v>
      </c>
      <c r="AF11" s="111" t="s">
        <v>300</v>
      </c>
      <c r="AG11" s="100" t="s">
        <v>270</v>
      </c>
      <c r="AH11" s="112" t="s">
        <v>217</v>
      </c>
      <c r="AI11" t="s">
        <v>271</v>
      </c>
    </row>
    <row r="12" spans="2:35" ht="370" x14ac:dyDescent="0.2">
      <c r="B12" s="99" t="s">
        <v>28</v>
      </c>
      <c r="C12" s="100" t="s">
        <v>46</v>
      </c>
      <c r="D12" s="100" t="s">
        <v>301</v>
      </c>
      <c r="E12" s="100" t="s">
        <v>302</v>
      </c>
      <c r="F12" s="113" t="s">
        <v>32</v>
      </c>
      <c r="G12" s="113">
        <v>2</v>
      </c>
      <c r="H12" s="114">
        <v>2</v>
      </c>
      <c r="I12" s="43">
        <v>2</v>
      </c>
      <c r="J12" s="43">
        <v>0</v>
      </c>
      <c r="K12" s="43">
        <v>0</v>
      </c>
      <c r="L12" s="43">
        <v>0</v>
      </c>
      <c r="M12" s="102"/>
      <c r="N12" s="103">
        <v>1</v>
      </c>
      <c r="O12" s="103"/>
      <c r="P12" s="60">
        <v>1</v>
      </c>
      <c r="Q12" s="61" t="s">
        <v>263</v>
      </c>
      <c r="R12" s="104">
        <v>0</v>
      </c>
      <c r="S12" s="105" t="s">
        <v>264</v>
      </c>
      <c r="T12" s="105">
        <v>0</v>
      </c>
      <c r="U12" s="106" t="s">
        <v>264</v>
      </c>
      <c r="V12" s="62" t="s">
        <v>265</v>
      </c>
      <c r="W12" s="62" t="s">
        <v>267</v>
      </c>
      <c r="X12" s="62" t="s">
        <v>266</v>
      </c>
      <c r="Y12" s="62" t="s">
        <v>267</v>
      </c>
      <c r="Z12" s="65">
        <v>1</v>
      </c>
      <c r="AA12" s="107">
        <v>1</v>
      </c>
      <c r="AB12" s="108">
        <v>1</v>
      </c>
      <c r="AC12" s="109" t="s">
        <v>268</v>
      </c>
      <c r="AD12" s="110"/>
      <c r="AE12" s="64">
        <v>1</v>
      </c>
      <c r="AF12" s="111" t="s">
        <v>303</v>
      </c>
      <c r="AG12" s="100" t="s">
        <v>270</v>
      </c>
      <c r="AH12" s="112" t="s">
        <v>217</v>
      </c>
      <c r="AI12" t="s">
        <v>276</v>
      </c>
    </row>
    <row r="13" spans="2:35" ht="400" x14ac:dyDescent="0.2">
      <c r="B13" s="99" t="s">
        <v>28</v>
      </c>
      <c r="C13" s="100" t="s">
        <v>46</v>
      </c>
      <c r="D13" s="100" t="s">
        <v>304</v>
      </c>
      <c r="E13" s="100" t="s">
        <v>305</v>
      </c>
      <c r="F13" s="113" t="s">
        <v>32</v>
      </c>
      <c r="G13" s="113">
        <v>2</v>
      </c>
      <c r="H13" s="114">
        <v>2</v>
      </c>
      <c r="I13" s="43">
        <v>1</v>
      </c>
      <c r="J13" s="43">
        <v>1</v>
      </c>
      <c r="K13" s="43">
        <v>0</v>
      </c>
      <c r="L13" s="43">
        <v>0</v>
      </c>
      <c r="M13" s="102"/>
      <c r="N13" s="103">
        <v>1</v>
      </c>
      <c r="O13" s="103"/>
      <c r="P13" s="60">
        <v>1</v>
      </c>
      <c r="Q13" s="61" t="s">
        <v>263</v>
      </c>
      <c r="R13" s="104">
        <v>0</v>
      </c>
      <c r="S13" s="105" t="s">
        <v>264</v>
      </c>
      <c r="T13" s="105">
        <v>0</v>
      </c>
      <c r="U13" s="106" t="s">
        <v>264</v>
      </c>
      <c r="V13" s="62" t="s">
        <v>265</v>
      </c>
      <c r="W13" s="62" t="s">
        <v>274</v>
      </c>
      <c r="X13" s="62" t="s">
        <v>266</v>
      </c>
      <c r="Y13" s="62" t="s">
        <v>267</v>
      </c>
      <c r="Z13" s="65">
        <v>1.5</v>
      </c>
      <c r="AA13" s="107">
        <v>0.5</v>
      </c>
      <c r="AB13" s="108">
        <v>1</v>
      </c>
      <c r="AC13" s="109" t="s">
        <v>268</v>
      </c>
      <c r="AD13" s="110"/>
      <c r="AE13" s="64">
        <v>1</v>
      </c>
      <c r="AF13" s="111" t="s">
        <v>306</v>
      </c>
      <c r="AG13" s="100" t="s">
        <v>270</v>
      </c>
      <c r="AH13" s="112" t="s">
        <v>217</v>
      </c>
      <c r="AI13" t="s">
        <v>276</v>
      </c>
    </row>
    <row r="14" spans="2:35" ht="300" x14ac:dyDescent="0.2">
      <c r="B14" s="99" t="s">
        <v>28</v>
      </c>
      <c r="C14" s="100" t="s">
        <v>46</v>
      </c>
      <c r="D14" s="100" t="s">
        <v>307</v>
      </c>
      <c r="E14" s="100" t="s">
        <v>308</v>
      </c>
      <c r="F14" s="100" t="s">
        <v>32</v>
      </c>
      <c r="G14" s="100">
        <v>1</v>
      </c>
      <c r="H14" s="101">
        <v>1</v>
      </c>
      <c r="I14" s="43">
        <v>0</v>
      </c>
      <c r="J14" s="43">
        <v>0</v>
      </c>
      <c r="K14" s="43">
        <v>1</v>
      </c>
      <c r="L14" s="43">
        <v>0</v>
      </c>
      <c r="M14" s="102"/>
      <c r="N14" s="103"/>
      <c r="O14" s="103">
        <v>1</v>
      </c>
      <c r="P14" s="60"/>
      <c r="Q14" s="61" t="s">
        <v>263</v>
      </c>
      <c r="R14" s="104">
        <v>0</v>
      </c>
      <c r="S14" s="105">
        <v>0</v>
      </c>
      <c r="T14" s="105" t="s">
        <v>264</v>
      </c>
      <c r="U14" s="106">
        <v>0</v>
      </c>
      <c r="V14" s="62" t="s">
        <v>266</v>
      </c>
      <c r="W14" s="62" t="s">
        <v>266</v>
      </c>
      <c r="X14" s="62" t="s">
        <v>274</v>
      </c>
      <c r="Y14" s="62" t="s">
        <v>266</v>
      </c>
      <c r="Z14" s="65" t="s">
        <v>268</v>
      </c>
      <c r="AA14" s="107" t="s">
        <v>268</v>
      </c>
      <c r="AB14" s="108" t="s">
        <v>268</v>
      </c>
      <c r="AC14" s="109">
        <v>1</v>
      </c>
      <c r="AD14" s="110" t="s">
        <v>268</v>
      </c>
      <c r="AE14" s="64">
        <v>1</v>
      </c>
      <c r="AF14" s="111" t="s">
        <v>309</v>
      </c>
      <c r="AG14" s="100" t="s">
        <v>270</v>
      </c>
      <c r="AH14" s="112" t="s">
        <v>217</v>
      </c>
      <c r="AI14" t="s">
        <v>276</v>
      </c>
    </row>
    <row r="15" spans="2:35" ht="409.6" x14ac:dyDescent="0.2">
      <c r="B15" s="99" t="s">
        <v>55</v>
      </c>
      <c r="C15" s="100" t="s">
        <v>56</v>
      </c>
      <c r="D15" s="100" t="s">
        <v>310</v>
      </c>
      <c r="E15" s="100" t="s">
        <v>311</v>
      </c>
      <c r="F15" s="100" t="s">
        <v>32</v>
      </c>
      <c r="G15" s="115">
        <v>1</v>
      </c>
      <c r="H15" s="101">
        <v>1</v>
      </c>
      <c r="I15" s="43">
        <v>0</v>
      </c>
      <c r="J15" s="43">
        <v>0</v>
      </c>
      <c r="K15" s="43">
        <v>1</v>
      </c>
      <c r="L15" s="43">
        <v>0</v>
      </c>
      <c r="M15" s="102"/>
      <c r="N15" s="103"/>
      <c r="O15" s="103">
        <v>1</v>
      </c>
      <c r="P15" s="60"/>
      <c r="Q15" s="61" t="s">
        <v>263</v>
      </c>
      <c r="R15" s="104">
        <v>0</v>
      </c>
      <c r="S15" s="105">
        <v>0</v>
      </c>
      <c r="T15" s="105" t="s">
        <v>264</v>
      </c>
      <c r="U15" s="106">
        <v>0</v>
      </c>
      <c r="V15" s="62" t="s">
        <v>266</v>
      </c>
      <c r="W15" s="62" t="s">
        <v>266</v>
      </c>
      <c r="X15" s="62" t="s">
        <v>274</v>
      </c>
      <c r="Y15" s="62" t="s">
        <v>266</v>
      </c>
      <c r="Z15" s="65" t="s">
        <v>268</v>
      </c>
      <c r="AA15" s="107" t="s">
        <v>268</v>
      </c>
      <c r="AB15" s="108" t="s">
        <v>268</v>
      </c>
      <c r="AC15" s="109">
        <v>1</v>
      </c>
      <c r="AD15" s="110" t="s">
        <v>268</v>
      </c>
      <c r="AE15" s="64">
        <v>1</v>
      </c>
      <c r="AF15" s="111" t="s">
        <v>312</v>
      </c>
      <c r="AG15" s="100" t="s">
        <v>270</v>
      </c>
      <c r="AH15" s="112" t="s">
        <v>222</v>
      </c>
      <c r="AI15" t="s">
        <v>313</v>
      </c>
    </row>
    <row r="16" spans="2:35" ht="409.6" x14ac:dyDescent="0.2">
      <c r="B16" s="99" t="s">
        <v>55</v>
      </c>
      <c r="C16" s="100" t="s">
        <v>56</v>
      </c>
      <c r="D16" s="100" t="s">
        <v>310</v>
      </c>
      <c r="E16" s="100" t="s">
        <v>314</v>
      </c>
      <c r="F16" s="100" t="s">
        <v>72</v>
      </c>
      <c r="G16" s="115">
        <v>4</v>
      </c>
      <c r="H16" s="101">
        <v>21</v>
      </c>
      <c r="I16" s="43">
        <v>21</v>
      </c>
      <c r="J16" s="43">
        <v>21</v>
      </c>
      <c r="K16" s="43">
        <v>21</v>
      </c>
      <c r="L16" s="43">
        <v>0</v>
      </c>
      <c r="M16" s="102">
        <v>21</v>
      </c>
      <c r="N16" s="103">
        <v>21</v>
      </c>
      <c r="O16" s="103">
        <v>21</v>
      </c>
      <c r="P16" s="60">
        <v>21</v>
      </c>
      <c r="Q16" s="61" t="s">
        <v>263</v>
      </c>
      <c r="R16" s="104" t="s">
        <v>264</v>
      </c>
      <c r="S16" s="105" t="s">
        <v>264</v>
      </c>
      <c r="T16" s="105" t="s">
        <v>264</v>
      </c>
      <c r="U16" s="106" t="s">
        <v>264</v>
      </c>
      <c r="V16" s="62" t="s">
        <v>274</v>
      </c>
      <c r="W16" s="62" t="s">
        <v>274</v>
      </c>
      <c r="X16" s="62" t="s">
        <v>274</v>
      </c>
      <c r="Y16" s="62" t="s">
        <v>267</v>
      </c>
      <c r="Z16" s="65">
        <v>1</v>
      </c>
      <c r="AA16" s="107">
        <v>1</v>
      </c>
      <c r="AB16" s="108">
        <v>1</v>
      </c>
      <c r="AC16" s="109">
        <v>1</v>
      </c>
      <c r="AD16" s="110" t="s">
        <v>279</v>
      </c>
      <c r="AE16" s="64">
        <v>0.75</v>
      </c>
      <c r="AF16" s="111" t="s">
        <v>315</v>
      </c>
      <c r="AG16" s="100" t="s">
        <v>270</v>
      </c>
      <c r="AH16" s="112" t="s">
        <v>222</v>
      </c>
      <c r="AI16" t="s">
        <v>313</v>
      </c>
    </row>
    <row r="17" spans="2:35" ht="409.6" x14ac:dyDescent="0.2">
      <c r="B17" s="99" t="s">
        <v>55</v>
      </c>
      <c r="C17" s="100" t="s">
        <v>56</v>
      </c>
      <c r="D17" s="100" t="s">
        <v>310</v>
      </c>
      <c r="E17" s="100" t="s">
        <v>316</v>
      </c>
      <c r="F17" s="100" t="s">
        <v>32</v>
      </c>
      <c r="G17" s="115">
        <v>1</v>
      </c>
      <c r="H17" s="101">
        <v>1</v>
      </c>
      <c r="I17" s="43">
        <v>1</v>
      </c>
      <c r="J17" s="43">
        <v>0</v>
      </c>
      <c r="K17" s="43">
        <v>0</v>
      </c>
      <c r="L17" s="43">
        <v>0</v>
      </c>
      <c r="M17" s="102"/>
      <c r="N17" s="103"/>
      <c r="O17" s="103">
        <v>1</v>
      </c>
      <c r="P17" s="60"/>
      <c r="Q17" s="61" t="s">
        <v>263</v>
      </c>
      <c r="R17" s="104">
        <v>0</v>
      </c>
      <c r="S17" s="105">
        <v>0</v>
      </c>
      <c r="T17" s="105" t="s">
        <v>264</v>
      </c>
      <c r="U17" s="106">
        <v>0</v>
      </c>
      <c r="V17" s="62" t="s">
        <v>265</v>
      </c>
      <c r="W17" s="62" t="s">
        <v>266</v>
      </c>
      <c r="X17" s="62" t="s">
        <v>267</v>
      </c>
      <c r="Y17" s="62" t="s">
        <v>266</v>
      </c>
      <c r="Z17" s="65">
        <v>1</v>
      </c>
      <c r="AA17" s="107">
        <v>1</v>
      </c>
      <c r="AB17" s="108">
        <v>1</v>
      </c>
      <c r="AC17" s="109">
        <v>1</v>
      </c>
      <c r="AD17" s="110" t="s">
        <v>268</v>
      </c>
      <c r="AE17" s="64">
        <v>1</v>
      </c>
      <c r="AF17" s="111" t="s">
        <v>317</v>
      </c>
      <c r="AG17" s="100" t="s">
        <v>270</v>
      </c>
      <c r="AH17" s="112" t="s">
        <v>222</v>
      </c>
      <c r="AI17" t="s">
        <v>313</v>
      </c>
    </row>
    <row r="18" spans="2:35" ht="409.6" x14ac:dyDescent="0.2">
      <c r="B18" s="99" t="s">
        <v>55</v>
      </c>
      <c r="C18" s="100" t="s">
        <v>56</v>
      </c>
      <c r="D18" s="100" t="s">
        <v>310</v>
      </c>
      <c r="E18" s="100" t="s">
        <v>318</v>
      </c>
      <c r="F18" s="100" t="s">
        <v>32</v>
      </c>
      <c r="G18" s="115">
        <v>4</v>
      </c>
      <c r="H18" s="101">
        <v>9</v>
      </c>
      <c r="I18" s="43">
        <v>3</v>
      </c>
      <c r="J18" s="43">
        <v>3</v>
      </c>
      <c r="K18" s="43">
        <v>3</v>
      </c>
      <c r="L18" s="43">
        <v>0</v>
      </c>
      <c r="M18" s="102">
        <v>3</v>
      </c>
      <c r="N18" s="103">
        <v>2</v>
      </c>
      <c r="O18" s="103">
        <v>2</v>
      </c>
      <c r="P18" s="60">
        <v>2</v>
      </c>
      <c r="Q18" s="61" t="s">
        <v>263</v>
      </c>
      <c r="R18" s="104" t="s">
        <v>264</v>
      </c>
      <c r="S18" s="105" t="s">
        <v>264</v>
      </c>
      <c r="T18" s="105" t="s">
        <v>264</v>
      </c>
      <c r="U18" s="106" t="s">
        <v>264</v>
      </c>
      <c r="V18" s="62" t="s">
        <v>274</v>
      </c>
      <c r="W18" s="62" t="s">
        <v>274</v>
      </c>
      <c r="X18" s="62" t="s">
        <v>274</v>
      </c>
      <c r="Y18" s="62" t="s">
        <v>267</v>
      </c>
      <c r="Z18" s="65">
        <v>1</v>
      </c>
      <c r="AA18" s="107">
        <v>1</v>
      </c>
      <c r="AB18" s="108">
        <v>1</v>
      </c>
      <c r="AC18" s="109" t="s">
        <v>299</v>
      </c>
      <c r="AD18" s="110" t="s">
        <v>279</v>
      </c>
      <c r="AE18" s="64">
        <v>1</v>
      </c>
      <c r="AF18" s="111" t="s">
        <v>319</v>
      </c>
      <c r="AG18" s="100" t="s">
        <v>270</v>
      </c>
      <c r="AH18" s="112" t="s">
        <v>222</v>
      </c>
      <c r="AI18" t="s">
        <v>313</v>
      </c>
    </row>
    <row r="19" spans="2:35" ht="300" x14ac:dyDescent="0.2">
      <c r="B19" s="99" t="s">
        <v>55</v>
      </c>
      <c r="C19" s="100" t="s">
        <v>56</v>
      </c>
      <c r="D19" s="100" t="s">
        <v>320</v>
      </c>
      <c r="E19" s="100" t="s">
        <v>321</v>
      </c>
      <c r="F19" s="100" t="s">
        <v>32</v>
      </c>
      <c r="G19" s="100">
        <v>1</v>
      </c>
      <c r="H19" s="101">
        <v>1</v>
      </c>
      <c r="I19" s="43">
        <v>0</v>
      </c>
      <c r="J19" s="66">
        <v>0.8</v>
      </c>
      <c r="K19" s="66">
        <v>0.2</v>
      </c>
      <c r="L19" s="43">
        <v>0</v>
      </c>
      <c r="M19" s="102"/>
      <c r="N19" s="103">
        <v>1</v>
      </c>
      <c r="O19" s="103"/>
      <c r="P19" s="60"/>
      <c r="Q19" s="61" t="s">
        <v>263</v>
      </c>
      <c r="R19" s="104">
        <v>0</v>
      </c>
      <c r="S19" s="105" t="s">
        <v>264</v>
      </c>
      <c r="T19" s="105">
        <v>0</v>
      </c>
      <c r="U19" s="106">
        <v>0</v>
      </c>
      <c r="V19" s="62" t="s">
        <v>266</v>
      </c>
      <c r="W19" s="62" t="s">
        <v>274</v>
      </c>
      <c r="X19" s="62" t="s">
        <v>265</v>
      </c>
      <c r="Y19" s="62" t="s">
        <v>266</v>
      </c>
      <c r="Z19" s="65">
        <v>0.8</v>
      </c>
      <c r="AA19" s="107" t="s">
        <v>268</v>
      </c>
      <c r="AB19" s="108">
        <v>0.8</v>
      </c>
      <c r="AC19" s="109">
        <v>1</v>
      </c>
      <c r="AD19" s="110" t="s">
        <v>268</v>
      </c>
      <c r="AE19" s="64">
        <v>1</v>
      </c>
      <c r="AF19" s="111" t="s">
        <v>309</v>
      </c>
      <c r="AG19" s="100" t="s">
        <v>270</v>
      </c>
      <c r="AH19" s="112" t="s">
        <v>217</v>
      </c>
      <c r="AI19" t="s">
        <v>322</v>
      </c>
    </row>
    <row r="20" spans="2:35" ht="409.6" x14ac:dyDescent="0.2">
      <c r="B20" s="99" t="s">
        <v>55</v>
      </c>
      <c r="C20" s="100" t="s">
        <v>56</v>
      </c>
      <c r="D20" s="100" t="s">
        <v>323</v>
      </c>
      <c r="E20" s="100" t="s">
        <v>324</v>
      </c>
      <c r="F20" s="100" t="s">
        <v>72</v>
      </c>
      <c r="G20" s="115">
        <v>4</v>
      </c>
      <c r="H20" s="101">
        <v>2</v>
      </c>
      <c r="I20" s="43">
        <v>2</v>
      </c>
      <c r="J20" s="43">
        <v>2</v>
      </c>
      <c r="K20" s="43">
        <v>2</v>
      </c>
      <c r="L20" s="43">
        <v>0</v>
      </c>
      <c r="M20" s="102">
        <v>2</v>
      </c>
      <c r="N20" s="103">
        <v>2</v>
      </c>
      <c r="O20" s="103">
        <v>2</v>
      </c>
      <c r="P20" s="60">
        <v>2</v>
      </c>
      <c r="Q20" s="61" t="s">
        <v>263</v>
      </c>
      <c r="R20" s="104" t="s">
        <v>264</v>
      </c>
      <c r="S20" s="105" t="s">
        <v>264</v>
      </c>
      <c r="T20" s="105" t="s">
        <v>264</v>
      </c>
      <c r="U20" s="106" t="s">
        <v>264</v>
      </c>
      <c r="V20" s="62" t="s">
        <v>274</v>
      </c>
      <c r="W20" s="62" t="s">
        <v>274</v>
      </c>
      <c r="X20" s="62" t="s">
        <v>274</v>
      </c>
      <c r="Y20" s="62" t="s">
        <v>267</v>
      </c>
      <c r="Z20" s="65">
        <v>1</v>
      </c>
      <c r="AA20" s="107">
        <v>1</v>
      </c>
      <c r="AB20" s="108">
        <v>1</v>
      </c>
      <c r="AC20" s="109">
        <v>1</v>
      </c>
      <c r="AD20" s="110" t="s">
        <v>279</v>
      </c>
      <c r="AE20" s="64">
        <v>0.75</v>
      </c>
      <c r="AF20" s="111" t="s">
        <v>325</v>
      </c>
      <c r="AG20" s="100" t="s">
        <v>270</v>
      </c>
      <c r="AH20" s="112" t="s">
        <v>222</v>
      </c>
      <c r="AI20" t="s">
        <v>313</v>
      </c>
    </row>
    <row r="21" spans="2:35" ht="409.6" x14ac:dyDescent="0.2">
      <c r="B21" s="99" t="s">
        <v>55</v>
      </c>
      <c r="C21" s="100" t="s">
        <v>56</v>
      </c>
      <c r="D21" s="100" t="s">
        <v>326</v>
      </c>
      <c r="E21" s="100" t="s">
        <v>327</v>
      </c>
      <c r="F21" s="100" t="s">
        <v>32</v>
      </c>
      <c r="G21" s="115">
        <v>2</v>
      </c>
      <c r="H21" s="101">
        <v>2</v>
      </c>
      <c r="I21" s="43">
        <v>1</v>
      </c>
      <c r="J21" s="43">
        <v>0</v>
      </c>
      <c r="K21" s="43">
        <v>1</v>
      </c>
      <c r="L21" s="43">
        <v>0</v>
      </c>
      <c r="M21" s="102">
        <v>1</v>
      </c>
      <c r="N21" s="103"/>
      <c r="O21" s="103">
        <v>1</v>
      </c>
      <c r="P21" s="60"/>
      <c r="Q21" s="61" t="s">
        <v>263</v>
      </c>
      <c r="R21" s="104" t="s">
        <v>264</v>
      </c>
      <c r="S21" s="105">
        <v>0</v>
      </c>
      <c r="T21" s="105" t="s">
        <v>264</v>
      </c>
      <c r="U21" s="106">
        <v>0</v>
      </c>
      <c r="V21" s="62" t="s">
        <v>274</v>
      </c>
      <c r="W21" s="62" t="s">
        <v>266</v>
      </c>
      <c r="X21" s="62" t="s">
        <v>274</v>
      </c>
      <c r="Y21" s="62" t="s">
        <v>266</v>
      </c>
      <c r="Z21" s="65" t="s">
        <v>268</v>
      </c>
      <c r="AA21" s="107">
        <v>1</v>
      </c>
      <c r="AB21" s="108" t="s">
        <v>268</v>
      </c>
      <c r="AC21" s="109">
        <v>1</v>
      </c>
      <c r="AD21" s="110" t="s">
        <v>268</v>
      </c>
      <c r="AE21" s="64">
        <v>1</v>
      </c>
      <c r="AF21" s="111" t="s">
        <v>328</v>
      </c>
      <c r="AG21" s="100" t="s">
        <v>270</v>
      </c>
      <c r="AH21" s="112" t="s">
        <v>222</v>
      </c>
      <c r="AI21" t="s">
        <v>313</v>
      </c>
    </row>
    <row r="22" spans="2:35" ht="409.6" x14ac:dyDescent="0.2">
      <c r="B22" s="99" t="s">
        <v>55</v>
      </c>
      <c r="C22" s="100" t="s">
        <v>56</v>
      </c>
      <c r="D22" s="100" t="s">
        <v>326</v>
      </c>
      <c r="E22" s="100" t="s">
        <v>329</v>
      </c>
      <c r="F22" s="100" t="s">
        <v>32</v>
      </c>
      <c r="G22" s="115">
        <v>2</v>
      </c>
      <c r="H22" s="101">
        <v>2</v>
      </c>
      <c r="I22" s="66">
        <v>0.5</v>
      </c>
      <c r="J22" s="66">
        <v>0.5</v>
      </c>
      <c r="K22" s="43">
        <v>1</v>
      </c>
      <c r="L22" s="43">
        <v>0</v>
      </c>
      <c r="M22" s="102"/>
      <c r="N22" s="103">
        <v>1</v>
      </c>
      <c r="O22" s="103">
        <v>1</v>
      </c>
      <c r="P22" s="60"/>
      <c r="Q22" s="61" t="s">
        <v>263</v>
      </c>
      <c r="R22" s="104">
        <v>0</v>
      </c>
      <c r="S22" s="105" t="s">
        <v>264</v>
      </c>
      <c r="T22" s="105" t="s">
        <v>264</v>
      </c>
      <c r="U22" s="106">
        <v>0</v>
      </c>
      <c r="V22" s="62" t="s">
        <v>265</v>
      </c>
      <c r="W22" s="62" t="s">
        <v>274</v>
      </c>
      <c r="X22" s="62" t="s">
        <v>274</v>
      </c>
      <c r="Y22" s="62" t="s">
        <v>266</v>
      </c>
      <c r="Z22" s="65">
        <v>0.75</v>
      </c>
      <c r="AA22" s="107">
        <v>0.25</v>
      </c>
      <c r="AB22" s="108">
        <v>1</v>
      </c>
      <c r="AC22" s="109">
        <v>1</v>
      </c>
      <c r="AD22" s="110" t="s">
        <v>268</v>
      </c>
      <c r="AE22" s="64">
        <v>1</v>
      </c>
      <c r="AF22" s="111" t="s">
        <v>330</v>
      </c>
      <c r="AG22" s="100" t="s">
        <v>270</v>
      </c>
      <c r="AH22" s="112" t="s">
        <v>222</v>
      </c>
      <c r="AI22" t="s">
        <v>313</v>
      </c>
    </row>
    <row r="23" spans="2:35" ht="409.6" x14ac:dyDescent="0.2">
      <c r="B23" s="99" t="s">
        <v>55</v>
      </c>
      <c r="C23" s="100" t="s">
        <v>56</v>
      </c>
      <c r="D23" s="100" t="s">
        <v>326</v>
      </c>
      <c r="E23" s="100" t="s">
        <v>331</v>
      </c>
      <c r="F23" s="100" t="s">
        <v>32</v>
      </c>
      <c r="G23" s="115">
        <v>1</v>
      </c>
      <c r="H23" s="101">
        <v>1</v>
      </c>
      <c r="I23" s="43">
        <v>1</v>
      </c>
      <c r="J23" s="43">
        <v>0</v>
      </c>
      <c r="K23" s="43">
        <v>0</v>
      </c>
      <c r="L23" s="43">
        <v>0</v>
      </c>
      <c r="M23" s="102">
        <v>1</v>
      </c>
      <c r="N23" s="103"/>
      <c r="O23" s="103"/>
      <c r="P23" s="60"/>
      <c r="Q23" s="61" t="s">
        <v>263</v>
      </c>
      <c r="R23" s="104" t="s">
        <v>264</v>
      </c>
      <c r="S23" s="105">
        <v>0</v>
      </c>
      <c r="T23" s="105">
        <v>0</v>
      </c>
      <c r="U23" s="106">
        <v>0</v>
      </c>
      <c r="V23" s="62" t="s">
        <v>274</v>
      </c>
      <c r="W23" s="62" t="s">
        <v>266</v>
      </c>
      <c r="X23" s="62" t="s">
        <v>266</v>
      </c>
      <c r="Y23" s="62" t="s">
        <v>266</v>
      </c>
      <c r="Z23" s="65" t="s">
        <v>268</v>
      </c>
      <c r="AA23" s="107">
        <v>1</v>
      </c>
      <c r="AB23" s="108" t="s">
        <v>268</v>
      </c>
      <c r="AC23" s="109" t="s">
        <v>268</v>
      </c>
      <c r="AD23" s="110" t="s">
        <v>268</v>
      </c>
      <c r="AE23" s="64">
        <v>1</v>
      </c>
      <c r="AF23" s="111" t="s">
        <v>332</v>
      </c>
      <c r="AG23" s="100" t="s">
        <v>270</v>
      </c>
      <c r="AH23" s="112" t="s">
        <v>222</v>
      </c>
      <c r="AI23" t="s">
        <v>313</v>
      </c>
    </row>
    <row r="24" spans="2:35" ht="409.6" x14ac:dyDescent="0.2">
      <c r="B24" s="99" t="s">
        <v>55</v>
      </c>
      <c r="C24" s="100" t="s">
        <v>56</v>
      </c>
      <c r="D24" s="100" t="s">
        <v>326</v>
      </c>
      <c r="E24" s="100" t="s">
        <v>333</v>
      </c>
      <c r="F24" s="100" t="s">
        <v>32</v>
      </c>
      <c r="G24" s="115">
        <v>1</v>
      </c>
      <c r="H24" s="101">
        <v>24</v>
      </c>
      <c r="I24" s="43">
        <v>24</v>
      </c>
      <c r="J24" s="43">
        <v>0</v>
      </c>
      <c r="K24" s="43">
        <v>0</v>
      </c>
      <c r="L24" s="43">
        <v>0</v>
      </c>
      <c r="M24" s="102">
        <v>24</v>
      </c>
      <c r="N24" s="103"/>
      <c r="O24" s="103"/>
      <c r="P24" s="60"/>
      <c r="Q24" s="61" t="s">
        <v>263</v>
      </c>
      <c r="R24" s="104" t="s">
        <v>264</v>
      </c>
      <c r="S24" s="105">
        <v>0</v>
      </c>
      <c r="T24" s="105">
        <v>0</v>
      </c>
      <c r="U24" s="106">
        <v>0</v>
      </c>
      <c r="V24" s="62" t="s">
        <v>274</v>
      </c>
      <c r="W24" s="62" t="s">
        <v>266</v>
      </c>
      <c r="X24" s="62" t="s">
        <v>266</v>
      </c>
      <c r="Y24" s="62" t="s">
        <v>266</v>
      </c>
      <c r="Z24" s="65" t="s">
        <v>268</v>
      </c>
      <c r="AA24" s="107">
        <v>1</v>
      </c>
      <c r="AB24" s="108" t="s">
        <v>268</v>
      </c>
      <c r="AC24" s="109" t="s">
        <v>268</v>
      </c>
      <c r="AD24" s="110" t="s">
        <v>268</v>
      </c>
      <c r="AE24" s="64">
        <v>1</v>
      </c>
      <c r="AF24" s="111" t="s">
        <v>334</v>
      </c>
      <c r="AG24" s="100" t="s">
        <v>270</v>
      </c>
      <c r="AH24" s="112" t="s">
        <v>222</v>
      </c>
      <c r="AI24" t="s">
        <v>313</v>
      </c>
    </row>
    <row r="25" spans="2:35" ht="409.6" x14ac:dyDescent="0.2">
      <c r="B25" s="99" t="s">
        <v>55</v>
      </c>
      <c r="C25" s="100" t="s">
        <v>56</v>
      </c>
      <c r="D25" s="100" t="s">
        <v>326</v>
      </c>
      <c r="E25" s="100" t="s">
        <v>335</v>
      </c>
      <c r="F25" s="100" t="s">
        <v>32</v>
      </c>
      <c r="G25" s="115">
        <v>1</v>
      </c>
      <c r="H25" s="101">
        <v>1</v>
      </c>
      <c r="I25" s="43">
        <v>1</v>
      </c>
      <c r="J25" s="43">
        <v>0</v>
      </c>
      <c r="K25" s="43">
        <v>0</v>
      </c>
      <c r="L25" s="43">
        <v>0</v>
      </c>
      <c r="M25" s="102"/>
      <c r="N25" s="103">
        <v>1</v>
      </c>
      <c r="O25" s="103"/>
      <c r="P25" s="60"/>
      <c r="Q25" s="61" t="s">
        <v>263</v>
      </c>
      <c r="R25" s="104">
        <v>0</v>
      </c>
      <c r="S25" s="105" t="s">
        <v>264</v>
      </c>
      <c r="T25" s="105">
        <v>0</v>
      </c>
      <c r="U25" s="106">
        <v>0</v>
      </c>
      <c r="V25" s="62" t="s">
        <v>265</v>
      </c>
      <c r="W25" s="62" t="s">
        <v>267</v>
      </c>
      <c r="X25" s="62" t="s">
        <v>266</v>
      </c>
      <c r="Y25" s="62" t="s">
        <v>266</v>
      </c>
      <c r="Z25" s="65">
        <v>1</v>
      </c>
      <c r="AA25" s="107">
        <v>1</v>
      </c>
      <c r="AB25" s="108">
        <v>1</v>
      </c>
      <c r="AC25" s="109" t="s">
        <v>268</v>
      </c>
      <c r="AD25" s="110" t="s">
        <v>268</v>
      </c>
      <c r="AE25" s="64">
        <v>1</v>
      </c>
      <c r="AF25" s="111" t="s">
        <v>336</v>
      </c>
      <c r="AG25" s="100" t="s">
        <v>270</v>
      </c>
      <c r="AH25" s="112" t="s">
        <v>222</v>
      </c>
      <c r="AI25" t="s">
        <v>313</v>
      </c>
    </row>
    <row r="26" spans="2:35" ht="409.6" x14ac:dyDescent="0.2">
      <c r="B26" s="99" t="s">
        <v>55</v>
      </c>
      <c r="C26" s="100" t="s">
        <v>56</v>
      </c>
      <c r="D26" s="100" t="s">
        <v>326</v>
      </c>
      <c r="E26" s="100" t="s">
        <v>337</v>
      </c>
      <c r="F26" s="100" t="s">
        <v>32</v>
      </c>
      <c r="G26" s="115">
        <v>1</v>
      </c>
      <c r="H26" s="101">
        <v>1</v>
      </c>
      <c r="I26" s="43">
        <v>0</v>
      </c>
      <c r="J26" s="43">
        <v>0</v>
      </c>
      <c r="K26" s="43">
        <v>1</v>
      </c>
      <c r="L26" s="43">
        <v>0</v>
      </c>
      <c r="M26" s="102"/>
      <c r="N26" s="103"/>
      <c r="O26" s="103">
        <v>1</v>
      </c>
      <c r="P26" s="60"/>
      <c r="Q26" s="61" t="s">
        <v>263</v>
      </c>
      <c r="R26" s="104">
        <v>0</v>
      </c>
      <c r="S26" s="105">
        <v>0</v>
      </c>
      <c r="T26" s="105" t="s">
        <v>264</v>
      </c>
      <c r="U26" s="106">
        <v>0</v>
      </c>
      <c r="V26" s="62" t="s">
        <v>266</v>
      </c>
      <c r="W26" s="62" t="s">
        <v>266</v>
      </c>
      <c r="X26" s="62" t="s">
        <v>274</v>
      </c>
      <c r="Y26" s="62" t="s">
        <v>266</v>
      </c>
      <c r="Z26" s="65" t="s">
        <v>268</v>
      </c>
      <c r="AA26" s="107" t="s">
        <v>268</v>
      </c>
      <c r="AB26" s="108" t="s">
        <v>268</v>
      </c>
      <c r="AC26" s="109">
        <v>1</v>
      </c>
      <c r="AD26" s="110" t="s">
        <v>268</v>
      </c>
      <c r="AE26" s="64">
        <v>1</v>
      </c>
      <c r="AF26" s="111" t="s">
        <v>338</v>
      </c>
      <c r="AG26" s="100" t="s">
        <v>270</v>
      </c>
      <c r="AH26" s="112" t="s">
        <v>222</v>
      </c>
      <c r="AI26" t="s">
        <v>313</v>
      </c>
    </row>
    <row r="27" spans="2:35" ht="409.6" x14ac:dyDescent="0.2">
      <c r="B27" s="99" t="s">
        <v>55</v>
      </c>
      <c r="C27" s="100" t="s">
        <v>56</v>
      </c>
      <c r="D27" s="100" t="s">
        <v>326</v>
      </c>
      <c r="E27" s="100" t="s">
        <v>339</v>
      </c>
      <c r="F27" s="100" t="s">
        <v>32</v>
      </c>
      <c r="G27" s="115">
        <v>1</v>
      </c>
      <c r="H27" s="101">
        <v>24</v>
      </c>
      <c r="I27" s="43">
        <v>0</v>
      </c>
      <c r="J27" s="43">
        <v>0</v>
      </c>
      <c r="K27" s="43">
        <v>24</v>
      </c>
      <c r="L27" s="43">
        <v>0</v>
      </c>
      <c r="M27" s="102"/>
      <c r="N27" s="103"/>
      <c r="O27" s="103">
        <v>24</v>
      </c>
      <c r="P27" s="60"/>
      <c r="Q27" s="61" t="s">
        <v>263</v>
      </c>
      <c r="R27" s="104">
        <v>0</v>
      </c>
      <c r="S27" s="105">
        <v>0</v>
      </c>
      <c r="T27" s="105" t="s">
        <v>264</v>
      </c>
      <c r="U27" s="106">
        <v>0</v>
      </c>
      <c r="V27" s="62" t="s">
        <v>266</v>
      </c>
      <c r="W27" s="62" t="s">
        <v>266</v>
      </c>
      <c r="X27" s="62" t="s">
        <v>274</v>
      </c>
      <c r="Y27" s="62" t="s">
        <v>266</v>
      </c>
      <c r="Z27" s="65" t="s">
        <v>268</v>
      </c>
      <c r="AA27" s="107" t="s">
        <v>268</v>
      </c>
      <c r="AB27" s="108" t="s">
        <v>268</v>
      </c>
      <c r="AC27" s="109">
        <v>1</v>
      </c>
      <c r="AD27" s="110" t="s">
        <v>268</v>
      </c>
      <c r="AE27" s="64">
        <v>1</v>
      </c>
      <c r="AF27" s="111" t="s">
        <v>340</v>
      </c>
      <c r="AG27" s="100" t="s">
        <v>270</v>
      </c>
      <c r="AH27" s="112" t="s">
        <v>222</v>
      </c>
      <c r="AI27" t="s">
        <v>313</v>
      </c>
    </row>
    <row r="28" spans="2:35" ht="308" x14ac:dyDescent="0.2">
      <c r="B28" s="99" t="s">
        <v>55</v>
      </c>
      <c r="C28" s="100" t="s">
        <v>56</v>
      </c>
      <c r="D28" s="100" t="s">
        <v>341</v>
      </c>
      <c r="E28" s="100" t="s">
        <v>342</v>
      </c>
      <c r="F28" s="100" t="s">
        <v>72</v>
      </c>
      <c r="G28" s="100">
        <v>4</v>
      </c>
      <c r="H28" s="116">
        <v>1</v>
      </c>
      <c r="I28" s="67">
        <v>1</v>
      </c>
      <c r="J28" s="67">
        <v>1</v>
      </c>
      <c r="K28" s="67">
        <v>1</v>
      </c>
      <c r="L28" s="67">
        <v>0</v>
      </c>
      <c r="M28" s="117">
        <v>1</v>
      </c>
      <c r="N28" s="118">
        <v>1</v>
      </c>
      <c r="O28" s="118">
        <v>1</v>
      </c>
      <c r="P28" s="68">
        <v>1</v>
      </c>
      <c r="Q28" s="61" t="s">
        <v>263</v>
      </c>
      <c r="R28" s="104" t="s">
        <v>264</v>
      </c>
      <c r="S28" s="105" t="s">
        <v>264</v>
      </c>
      <c r="T28" s="105" t="s">
        <v>264</v>
      </c>
      <c r="U28" s="106" t="s">
        <v>264</v>
      </c>
      <c r="V28" s="62" t="s">
        <v>274</v>
      </c>
      <c r="W28" s="62" t="s">
        <v>274</v>
      </c>
      <c r="X28" s="62" t="s">
        <v>274</v>
      </c>
      <c r="Y28" s="62" t="s">
        <v>267</v>
      </c>
      <c r="Z28" s="65">
        <v>1</v>
      </c>
      <c r="AA28" s="107">
        <v>1</v>
      </c>
      <c r="AB28" s="108">
        <v>1</v>
      </c>
      <c r="AC28" s="109">
        <v>1</v>
      </c>
      <c r="AD28" s="110" t="s">
        <v>279</v>
      </c>
      <c r="AE28" s="64">
        <v>0.75</v>
      </c>
      <c r="AF28" s="111" t="s">
        <v>343</v>
      </c>
      <c r="AG28" s="100" t="s">
        <v>270</v>
      </c>
      <c r="AH28" s="112" t="s">
        <v>214</v>
      </c>
      <c r="AI28" t="s">
        <v>344</v>
      </c>
    </row>
    <row r="29" spans="2:35" ht="409.6" x14ac:dyDescent="0.2">
      <c r="B29" s="99" t="s">
        <v>55</v>
      </c>
      <c r="C29" s="100" t="s">
        <v>345</v>
      </c>
      <c r="D29" s="100" t="s">
        <v>346</v>
      </c>
      <c r="E29" s="100" t="s">
        <v>347</v>
      </c>
      <c r="F29" s="100" t="s">
        <v>32</v>
      </c>
      <c r="G29" s="100">
        <v>4</v>
      </c>
      <c r="H29" s="101">
        <v>10</v>
      </c>
      <c r="I29" s="43">
        <v>3</v>
      </c>
      <c r="J29" s="43">
        <v>3</v>
      </c>
      <c r="K29" s="43">
        <v>3</v>
      </c>
      <c r="L29" s="43">
        <v>0</v>
      </c>
      <c r="M29" s="102">
        <v>3</v>
      </c>
      <c r="N29" s="103">
        <v>3</v>
      </c>
      <c r="O29" s="103">
        <v>2</v>
      </c>
      <c r="P29" s="60">
        <v>2</v>
      </c>
      <c r="Q29" s="61" t="s">
        <v>263</v>
      </c>
      <c r="R29" s="104" t="s">
        <v>264</v>
      </c>
      <c r="S29" s="105" t="s">
        <v>264</v>
      </c>
      <c r="T29" s="105" t="s">
        <v>264</v>
      </c>
      <c r="U29" s="106" t="s">
        <v>264</v>
      </c>
      <c r="V29" s="62" t="s">
        <v>274</v>
      </c>
      <c r="W29" s="62" t="s">
        <v>274</v>
      </c>
      <c r="X29" s="62" t="s">
        <v>274</v>
      </c>
      <c r="Y29" s="62" t="s">
        <v>267</v>
      </c>
      <c r="Z29" s="65">
        <v>1</v>
      </c>
      <c r="AA29" s="107">
        <v>1</v>
      </c>
      <c r="AB29" s="108">
        <v>1</v>
      </c>
      <c r="AC29" s="109" t="s">
        <v>299</v>
      </c>
      <c r="AD29" s="110" t="s">
        <v>279</v>
      </c>
      <c r="AE29" s="64">
        <v>0.9</v>
      </c>
      <c r="AF29" s="111" t="s">
        <v>348</v>
      </c>
      <c r="AG29" s="100" t="s">
        <v>270</v>
      </c>
      <c r="AH29" s="112" t="s">
        <v>219</v>
      </c>
      <c r="AI29" t="s">
        <v>349</v>
      </c>
    </row>
    <row r="30" spans="2:35" ht="380" x14ac:dyDescent="0.2">
      <c r="B30" s="99" t="s">
        <v>55</v>
      </c>
      <c r="C30" s="100" t="s">
        <v>345</v>
      </c>
      <c r="D30" s="100" t="s">
        <v>350</v>
      </c>
      <c r="E30" s="100" t="s">
        <v>351</v>
      </c>
      <c r="F30" s="100" t="s">
        <v>72</v>
      </c>
      <c r="G30" s="100">
        <v>4</v>
      </c>
      <c r="H30" s="101">
        <v>1</v>
      </c>
      <c r="I30" s="43">
        <v>1</v>
      </c>
      <c r="J30" s="43">
        <v>1</v>
      </c>
      <c r="K30" s="43">
        <v>1</v>
      </c>
      <c r="L30" s="43">
        <v>0</v>
      </c>
      <c r="M30" s="102">
        <v>1</v>
      </c>
      <c r="N30" s="103">
        <v>1</v>
      </c>
      <c r="O30" s="103">
        <v>1</v>
      </c>
      <c r="P30" s="60">
        <v>1</v>
      </c>
      <c r="Q30" s="61" t="s">
        <v>263</v>
      </c>
      <c r="R30" s="104" t="s">
        <v>264</v>
      </c>
      <c r="S30" s="105" t="s">
        <v>264</v>
      </c>
      <c r="T30" s="105" t="s">
        <v>264</v>
      </c>
      <c r="U30" s="106" t="s">
        <v>264</v>
      </c>
      <c r="V30" s="62" t="s">
        <v>274</v>
      </c>
      <c r="W30" s="62" t="s">
        <v>274</v>
      </c>
      <c r="X30" s="62" t="s">
        <v>274</v>
      </c>
      <c r="Y30" s="62" t="s">
        <v>267</v>
      </c>
      <c r="Z30" s="65">
        <v>1</v>
      </c>
      <c r="AA30" s="107">
        <v>1</v>
      </c>
      <c r="AB30" s="108">
        <v>1</v>
      </c>
      <c r="AC30" s="109">
        <v>1</v>
      </c>
      <c r="AD30" s="110" t="s">
        <v>279</v>
      </c>
      <c r="AE30" s="64">
        <v>0.75</v>
      </c>
      <c r="AF30" s="111" t="s">
        <v>352</v>
      </c>
      <c r="AG30" s="100" t="s">
        <v>270</v>
      </c>
      <c r="AH30" s="112" t="s">
        <v>219</v>
      </c>
      <c r="AI30" t="s">
        <v>353</v>
      </c>
    </row>
    <row r="31" spans="2:35" ht="240" x14ac:dyDescent="0.2">
      <c r="B31" s="99" t="s">
        <v>55</v>
      </c>
      <c r="C31" s="100" t="s">
        <v>345</v>
      </c>
      <c r="D31" s="100" t="s">
        <v>350</v>
      </c>
      <c r="E31" s="100" t="s">
        <v>354</v>
      </c>
      <c r="F31" s="100" t="s">
        <v>32</v>
      </c>
      <c r="G31" s="100">
        <v>1</v>
      </c>
      <c r="H31" s="101">
        <v>1</v>
      </c>
      <c r="I31" s="43">
        <v>0</v>
      </c>
      <c r="J31" s="43">
        <v>0</v>
      </c>
      <c r="K31" s="43">
        <v>0</v>
      </c>
      <c r="L31" s="43">
        <v>0</v>
      </c>
      <c r="M31" s="102"/>
      <c r="N31" s="103"/>
      <c r="O31" s="103">
        <v>1</v>
      </c>
      <c r="P31" s="60"/>
      <c r="Q31" s="61" t="s">
        <v>263</v>
      </c>
      <c r="R31" s="104">
        <v>0</v>
      </c>
      <c r="S31" s="105">
        <v>0</v>
      </c>
      <c r="T31" s="105" t="s">
        <v>264</v>
      </c>
      <c r="U31" s="106">
        <v>0</v>
      </c>
      <c r="V31" s="62" t="s">
        <v>266</v>
      </c>
      <c r="W31" s="62" t="s">
        <v>266</v>
      </c>
      <c r="X31" s="62" t="s">
        <v>267</v>
      </c>
      <c r="Y31" s="62" t="s">
        <v>266</v>
      </c>
      <c r="Z31" s="65" t="s">
        <v>268</v>
      </c>
      <c r="AA31" s="107" t="s">
        <v>268</v>
      </c>
      <c r="AB31" s="108" t="s">
        <v>268</v>
      </c>
      <c r="AC31" s="109" t="s">
        <v>279</v>
      </c>
      <c r="AD31" s="110" t="s">
        <v>268</v>
      </c>
      <c r="AE31" s="64">
        <v>0</v>
      </c>
      <c r="AF31" s="111" t="s">
        <v>355</v>
      </c>
      <c r="AG31" s="100" t="s">
        <v>270</v>
      </c>
      <c r="AH31" s="112" t="s">
        <v>214</v>
      </c>
      <c r="AI31" t="s">
        <v>344</v>
      </c>
    </row>
    <row r="32" spans="2:35" ht="340" x14ac:dyDescent="0.2">
      <c r="B32" s="99" t="s">
        <v>55</v>
      </c>
      <c r="C32" s="100" t="s">
        <v>345</v>
      </c>
      <c r="D32" s="100" t="s">
        <v>356</v>
      </c>
      <c r="E32" s="100" t="s">
        <v>357</v>
      </c>
      <c r="F32" s="100" t="s">
        <v>32</v>
      </c>
      <c r="G32" s="100">
        <v>2</v>
      </c>
      <c r="H32" s="101">
        <v>4</v>
      </c>
      <c r="I32" s="43">
        <v>1</v>
      </c>
      <c r="J32" s="43">
        <v>1</v>
      </c>
      <c r="K32" s="43">
        <v>1</v>
      </c>
      <c r="L32" s="43">
        <v>0</v>
      </c>
      <c r="M32" s="102">
        <v>1</v>
      </c>
      <c r="N32" s="103">
        <v>1</v>
      </c>
      <c r="O32" s="103">
        <v>1</v>
      </c>
      <c r="P32" s="60">
        <v>1</v>
      </c>
      <c r="Q32" s="61" t="s">
        <v>263</v>
      </c>
      <c r="R32" s="104">
        <v>0</v>
      </c>
      <c r="S32" s="105">
        <v>0</v>
      </c>
      <c r="T32" s="105" t="s">
        <v>264</v>
      </c>
      <c r="U32" s="106" t="s">
        <v>264</v>
      </c>
      <c r="V32" s="62" t="s">
        <v>274</v>
      </c>
      <c r="W32" s="62" t="s">
        <v>274</v>
      </c>
      <c r="X32" s="62" t="s">
        <v>274</v>
      </c>
      <c r="Y32" s="62" t="s">
        <v>267</v>
      </c>
      <c r="Z32" s="65">
        <v>1</v>
      </c>
      <c r="AA32" s="107">
        <v>1</v>
      </c>
      <c r="AB32" s="108">
        <v>1</v>
      </c>
      <c r="AC32" s="109">
        <v>1</v>
      </c>
      <c r="AD32" s="110" t="s">
        <v>279</v>
      </c>
      <c r="AE32" s="64">
        <v>0.75</v>
      </c>
      <c r="AF32" s="111" t="s">
        <v>358</v>
      </c>
      <c r="AG32" s="100" t="s">
        <v>270</v>
      </c>
      <c r="AH32" s="112" t="s">
        <v>219</v>
      </c>
      <c r="AI32" t="s">
        <v>359</v>
      </c>
    </row>
    <row r="33" spans="2:35" ht="270" x14ac:dyDescent="0.2">
      <c r="B33" s="99" t="s">
        <v>64</v>
      </c>
      <c r="C33" s="100" t="s">
        <v>360</v>
      </c>
      <c r="D33" s="100" t="s">
        <v>361</v>
      </c>
      <c r="E33" s="100" t="s">
        <v>362</v>
      </c>
      <c r="F33" s="100" t="s">
        <v>32</v>
      </c>
      <c r="G33" s="100">
        <v>1</v>
      </c>
      <c r="H33" s="101">
        <v>1</v>
      </c>
      <c r="I33" s="43">
        <v>1</v>
      </c>
      <c r="J33" s="43">
        <v>0</v>
      </c>
      <c r="K33" s="43">
        <v>0</v>
      </c>
      <c r="L33" s="43">
        <v>0</v>
      </c>
      <c r="M33" s="102"/>
      <c r="N33" s="103"/>
      <c r="O33" s="103">
        <v>1</v>
      </c>
      <c r="P33" s="60"/>
      <c r="Q33" s="61" t="s">
        <v>263</v>
      </c>
      <c r="R33" s="104">
        <v>0</v>
      </c>
      <c r="S33" s="105">
        <v>0</v>
      </c>
      <c r="T33" s="105" t="s">
        <v>264</v>
      </c>
      <c r="U33" s="106">
        <v>0</v>
      </c>
      <c r="V33" s="62" t="s">
        <v>265</v>
      </c>
      <c r="W33" s="62" t="s">
        <v>266</v>
      </c>
      <c r="X33" s="62" t="s">
        <v>267</v>
      </c>
      <c r="Y33" s="62" t="s">
        <v>266</v>
      </c>
      <c r="Z33" s="65">
        <v>1</v>
      </c>
      <c r="AA33" s="107">
        <v>1</v>
      </c>
      <c r="AB33" s="108">
        <v>1</v>
      </c>
      <c r="AC33" s="109">
        <v>1</v>
      </c>
      <c r="AD33" s="110" t="s">
        <v>268</v>
      </c>
      <c r="AE33" s="64">
        <v>1</v>
      </c>
      <c r="AF33" s="111" t="s">
        <v>363</v>
      </c>
      <c r="AG33" s="100" t="s">
        <v>270</v>
      </c>
      <c r="AH33" s="112" t="s">
        <v>217</v>
      </c>
      <c r="AI33" t="s">
        <v>364</v>
      </c>
    </row>
    <row r="34" spans="2:35" ht="280" x14ac:dyDescent="0.2">
      <c r="B34" s="99" t="s">
        <v>64</v>
      </c>
      <c r="C34" s="100" t="s">
        <v>360</v>
      </c>
      <c r="D34" s="100" t="s">
        <v>365</v>
      </c>
      <c r="E34" s="100" t="s">
        <v>366</v>
      </c>
      <c r="F34" s="100" t="s">
        <v>32</v>
      </c>
      <c r="G34" s="100">
        <v>2</v>
      </c>
      <c r="H34" s="101">
        <v>1</v>
      </c>
      <c r="I34" s="66">
        <v>0.6</v>
      </c>
      <c r="J34" s="66">
        <v>0.4</v>
      </c>
      <c r="K34" s="43">
        <v>0</v>
      </c>
      <c r="L34" s="43">
        <v>0</v>
      </c>
      <c r="M34" s="102"/>
      <c r="N34" s="103">
        <v>0.6</v>
      </c>
      <c r="O34" s="103">
        <v>0.4</v>
      </c>
      <c r="P34" s="60"/>
      <c r="Q34" s="61" t="s">
        <v>263</v>
      </c>
      <c r="R34" s="104">
        <v>0</v>
      </c>
      <c r="S34" s="105" t="s">
        <v>264</v>
      </c>
      <c r="T34" s="105" t="s">
        <v>264</v>
      </c>
      <c r="U34" s="106">
        <v>0</v>
      </c>
      <c r="V34" s="62" t="s">
        <v>265</v>
      </c>
      <c r="W34" s="62" t="s">
        <v>274</v>
      </c>
      <c r="X34" s="62" t="s">
        <v>267</v>
      </c>
      <c r="Y34" s="62" t="s">
        <v>266</v>
      </c>
      <c r="Z34" s="65">
        <v>1.2666666666666666</v>
      </c>
      <c r="AA34" s="107">
        <v>0.6</v>
      </c>
      <c r="AB34" s="108">
        <v>1</v>
      </c>
      <c r="AC34" s="109">
        <v>1</v>
      </c>
      <c r="AD34" s="110" t="s">
        <v>268</v>
      </c>
      <c r="AE34" s="64">
        <v>1</v>
      </c>
      <c r="AF34" s="111" t="s">
        <v>367</v>
      </c>
      <c r="AG34" s="100" t="s">
        <v>270</v>
      </c>
      <c r="AH34" s="112" t="s">
        <v>217</v>
      </c>
      <c r="AI34" t="s">
        <v>364</v>
      </c>
    </row>
    <row r="35" spans="2:35" ht="176" x14ac:dyDescent="0.2">
      <c r="B35" s="99" t="s">
        <v>64</v>
      </c>
      <c r="C35" s="100" t="s">
        <v>360</v>
      </c>
      <c r="D35" s="100" t="s">
        <v>368</v>
      </c>
      <c r="E35" s="100" t="s">
        <v>369</v>
      </c>
      <c r="F35" s="100" t="s">
        <v>32</v>
      </c>
      <c r="G35" s="100">
        <v>1</v>
      </c>
      <c r="H35" s="101">
        <v>5</v>
      </c>
      <c r="I35" s="43">
        <v>5</v>
      </c>
      <c r="J35" s="43">
        <v>0</v>
      </c>
      <c r="K35" s="43">
        <v>0</v>
      </c>
      <c r="L35" s="43">
        <v>0</v>
      </c>
      <c r="M35" s="102"/>
      <c r="N35" s="103">
        <v>5</v>
      </c>
      <c r="O35" s="103"/>
      <c r="P35" s="60"/>
      <c r="Q35" s="61" t="s">
        <v>263</v>
      </c>
      <c r="R35" s="104">
        <v>0</v>
      </c>
      <c r="S35" s="105" t="s">
        <v>264</v>
      </c>
      <c r="T35" s="105">
        <v>0</v>
      </c>
      <c r="U35" s="106">
        <v>0</v>
      </c>
      <c r="V35" s="62" t="s">
        <v>265</v>
      </c>
      <c r="W35" s="62" t="s">
        <v>267</v>
      </c>
      <c r="X35" s="62" t="s">
        <v>266</v>
      </c>
      <c r="Y35" s="62" t="s">
        <v>266</v>
      </c>
      <c r="Z35" s="65">
        <v>1</v>
      </c>
      <c r="AA35" s="107">
        <v>1</v>
      </c>
      <c r="AB35" s="108">
        <v>1</v>
      </c>
      <c r="AC35" s="109" t="s">
        <v>268</v>
      </c>
      <c r="AD35" s="110" t="s">
        <v>268</v>
      </c>
      <c r="AE35" s="64">
        <v>1</v>
      </c>
      <c r="AF35" s="111" t="s">
        <v>370</v>
      </c>
      <c r="AG35" s="100" t="s">
        <v>270</v>
      </c>
      <c r="AH35" s="112" t="s">
        <v>217</v>
      </c>
      <c r="AI35" t="s">
        <v>371</v>
      </c>
    </row>
    <row r="36" spans="2:35" ht="409.6" x14ac:dyDescent="0.2">
      <c r="B36" s="99" t="s">
        <v>64</v>
      </c>
      <c r="C36" s="100" t="s">
        <v>360</v>
      </c>
      <c r="D36" s="100" t="s">
        <v>372</v>
      </c>
      <c r="E36" s="100" t="s">
        <v>373</v>
      </c>
      <c r="F36" s="100" t="s">
        <v>32</v>
      </c>
      <c r="G36" s="100">
        <v>1</v>
      </c>
      <c r="H36" s="101">
        <v>1</v>
      </c>
      <c r="I36" s="43">
        <v>0</v>
      </c>
      <c r="J36" s="66">
        <v>0.7</v>
      </c>
      <c r="K36" s="43">
        <v>0</v>
      </c>
      <c r="L36" s="43">
        <v>0</v>
      </c>
      <c r="M36" s="102"/>
      <c r="N36" s="103">
        <v>1</v>
      </c>
      <c r="O36" s="103"/>
      <c r="P36" s="60"/>
      <c r="Q36" s="61" t="s">
        <v>263</v>
      </c>
      <c r="R36" s="104">
        <v>0</v>
      </c>
      <c r="S36" s="105" t="s">
        <v>264</v>
      </c>
      <c r="T36" s="105">
        <v>0</v>
      </c>
      <c r="U36" s="106">
        <v>0</v>
      </c>
      <c r="V36" s="62" t="s">
        <v>266</v>
      </c>
      <c r="W36" s="62" t="s">
        <v>274</v>
      </c>
      <c r="X36" s="62" t="s">
        <v>266</v>
      </c>
      <c r="Y36" s="62" t="s">
        <v>266</v>
      </c>
      <c r="Z36" s="65">
        <v>0.7</v>
      </c>
      <c r="AA36" s="107" t="s">
        <v>268</v>
      </c>
      <c r="AB36" s="108">
        <v>0.7</v>
      </c>
      <c r="AC36" s="109">
        <v>0.7</v>
      </c>
      <c r="AD36" s="110" t="s">
        <v>268</v>
      </c>
      <c r="AE36" s="64">
        <v>0.7</v>
      </c>
      <c r="AF36" s="111" t="s">
        <v>374</v>
      </c>
      <c r="AG36" s="100" t="s">
        <v>270</v>
      </c>
      <c r="AH36" s="112" t="s">
        <v>223</v>
      </c>
      <c r="AI36" t="s">
        <v>375</v>
      </c>
    </row>
    <row r="37" spans="2:35" ht="370" x14ac:dyDescent="0.2">
      <c r="B37" s="99" t="s">
        <v>64</v>
      </c>
      <c r="C37" s="100" t="s">
        <v>65</v>
      </c>
      <c r="D37" s="100" t="s">
        <v>376</v>
      </c>
      <c r="E37" s="100" t="s">
        <v>377</v>
      </c>
      <c r="F37" s="100" t="s">
        <v>32</v>
      </c>
      <c r="G37" s="100">
        <v>2</v>
      </c>
      <c r="H37" s="101">
        <v>1</v>
      </c>
      <c r="I37" s="66">
        <v>0.2</v>
      </c>
      <c r="J37" s="66">
        <v>0.8</v>
      </c>
      <c r="K37" s="43">
        <v>0</v>
      </c>
      <c r="L37" s="43">
        <v>0</v>
      </c>
      <c r="M37" s="102"/>
      <c r="N37" s="103">
        <v>0.8</v>
      </c>
      <c r="O37" s="103">
        <v>0.2</v>
      </c>
      <c r="P37" s="60"/>
      <c r="Q37" s="61" t="s">
        <v>263</v>
      </c>
      <c r="R37" s="104">
        <v>0</v>
      </c>
      <c r="S37" s="105" t="s">
        <v>264</v>
      </c>
      <c r="T37" s="105" t="s">
        <v>264</v>
      </c>
      <c r="U37" s="106">
        <v>0</v>
      </c>
      <c r="V37" s="62" t="s">
        <v>265</v>
      </c>
      <c r="W37" s="62" t="s">
        <v>274</v>
      </c>
      <c r="X37" s="62" t="s">
        <v>267</v>
      </c>
      <c r="Y37" s="62" t="s">
        <v>266</v>
      </c>
      <c r="Z37" s="65">
        <v>1.2</v>
      </c>
      <c r="AA37" s="107">
        <v>0.2</v>
      </c>
      <c r="AB37" s="108">
        <v>1</v>
      </c>
      <c r="AC37" s="109">
        <v>1</v>
      </c>
      <c r="AD37" s="110" t="s">
        <v>268</v>
      </c>
      <c r="AE37" s="64">
        <v>1</v>
      </c>
      <c r="AF37" s="111" t="s">
        <v>378</v>
      </c>
      <c r="AG37" s="100" t="s">
        <v>270</v>
      </c>
      <c r="AH37" s="112" t="s">
        <v>214</v>
      </c>
      <c r="AI37" t="s">
        <v>379</v>
      </c>
    </row>
    <row r="38" spans="2:35" ht="272" x14ac:dyDescent="0.2">
      <c r="B38" s="99" t="s">
        <v>64</v>
      </c>
      <c r="C38" s="100" t="s">
        <v>65</v>
      </c>
      <c r="D38" s="100" t="s">
        <v>380</v>
      </c>
      <c r="E38" s="100" t="s">
        <v>381</v>
      </c>
      <c r="F38" s="100" t="s">
        <v>32</v>
      </c>
      <c r="G38" s="100">
        <v>1</v>
      </c>
      <c r="H38" s="101">
        <v>1</v>
      </c>
      <c r="I38" s="66">
        <v>0.2</v>
      </c>
      <c r="J38" s="66">
        <v>0.2</v>
      </c>
      <c r="K38" s="66">
        <v>0.4</v>
      </c>
      <c r="L38" s="43">
        <v>0</v>
      </c>
      <c r="M38" s="102"/>
      <c r="N38" s="103">
        <v>1</v>
      </c>
      <c r="O38" s="103"/>
      <c r="P38" s="60"/>
      <c r="Q38" s="61" t="s">
        <v>263</v>
      </c>
      <c r="R38" s="104">
        <v>0</v>
      </c>
      <c r="S38" s="105" t="s">
        <v>264</v>
      </c>
      <c r="T38" s="105">
        <v>0</v>
      </c>
      <c r="U38" s="106">
        <v>0</v>
      </c>
      <c r="V38" s="62" t="s">
        <v>265</v>
      </c>
      <c r="W38" s="62" t="s">
        <v>274</v>
      </c>
      <c r="X38" s="62" t="s">
        <v>265</v>
      </c>
      <c r="Y38" s="62" t="s">
        <v>266</v>
      </c>
      <c r="Z38" s="65">
        <v>0.4</v>
      </c>
      <c r="AA38" s="107">
        <v>0.2</v>
      </c>
      <c r="AB38" s="108">
        <v>0.4</v>
      </c>
      <c r="AC38" s="109">
        <v>0.8</v>
      </c>
      <c r="AD38" s="110" t="s">
        <v>268</v>
      </c>
      <c r="AE38" s="64">
        <v>0.8</v>
      </c>
      <c r="AF38" s="111" t="s">
        <v>382</v>
      </c>
      <c r="AG38" s="100" t="s">
        <v>270</v>
      </c>
      <c r="AH38" s="112" t="s">
        <v>214</v>
      </c>
      <c r="AI38" t="s">
        <v>379</v>
      </c>
    </row>
    <row r="39" spans="2:35" ht="176" x14ac:dyDescent="0.2">
      <c r="B39" s="99" t="s">
        <v>64</v>
      </c>
      <c r="C39" s="100" t="s">
        <v>65</v>
      </c>
      <c r="D39" s="100" t="s">
        <v>383</v>
      </c>
      <c r="E39" s="100" t="s">
        <v>384</v>
      </c>
      <c r="F39" s="100" t="s">
        <v>32</v>
      </c>
      <c r="G39" s="100">
        <v>1</v>
      </c>
      <c r="H39" s="101">
        <v>1</v>
      </c>
      <c r="I39" s="66">
        <v>0.7</v>
      </c>
      <c r="J39" s="66">
        <v>0.3</v>
      </c>
      <c r="K39" s="43">
        <v>0</v>
      </c>
      <c r="L39" s="43">
        <v>0</v>
      </c>
      <c r="M39" s="102"/>
      <c r="N39" s="103"/>
      <c r="O39" s="103">
        <v>1</v>
      </c>
      <c r="P39" s="60"/>
      <c r="Q39" s="61" t="s">
        <v>263</v>
      </c>
      <c r="R39" s="104">
        <v>0</v>
      </c>
      <c r="S39" s="105">
        <v>0</v>
      </c>
      <c r="T39" s="105" t="s">
        <v>264</v>
      </c>
      <c r="U39" s="106">
        <v>0</v>
      </c>
      <c r="V39" s="62" t="s">
        <v>265</v>
      </c>
      <c r="W39" s="62" t="s">
        <v>265</v>
      </c>
      <c r="X39" s="62" t="s">
        <v>267</v>
      </c>
      <c r="Y39" s="62" t="s">
        <v>266</v>
      </c>
      <c r="Z39" s="65">
        <v>1</v>
      </c>
      <c r="AA39" s="107">
        <v>0.7</v>
      </c>
      <c r="AB39" s="108">
        <v>1</v>
      </c>
      <c r="AC39" s="109">
        <v>1</v>
      </c>
      <c r="AD39" s="110" t="s">
        <v>268</v>
      </c>
      <c r="AE39" s="64">
        <v>1</v>
      </c>
      <c r="AF39" s="111" t="s">
        <v>385</v>
      </c>
      <c r="AG39" s="100" t="s">
        <v>270</v>
      </c>
      <c r="AH39" s="112" t="s">
        <v>214</v>
      </c>
      <c r="AI39" t="s">
        <v>379</v>
      </c>
    </row>
    <row r="40" spans="2:35" ht="247" x14ac:dyDescent="0.2">
      <c r="B40" s="99" t="s">
        <v>64</v>
      </c>
      <c r="C40" s="100" t="s">
        <v>65</v>
      </c>
      <c r="D40" s="100" t="s">
        <v>386</v>
      </c>
      <c r="E40" s="100" t="s">
        <v>387</v>
      </c>
      <c r="F40" s="100" t="s">
        <v>32</v>
      </c>
      <c r="G40" s="100">
        <v>1</v>
      </c>
      <c r="H40" s="101">
        <v>1</v>
      </c>
      <c r="I40" s="66">
        <v>0.7</v>
      </c>
      <c r="J40" s="66">
        <v>0.15</v>
      </c>
      <c r="K40" s="43">
        <v>0</v>
      </c>
      <c r="L40" s="43">
        <v>0</v>
      </c>
      <c r="M40" s="102"/>
      <c r="N40" s="103">
        <v>1</v>
      </c>
      <c r="O40" s="103"/>
      <c r="P40" s="60"/>
      <c r="Q40" s="61" t="s">
        <v>263</v>
      </c>
      <c r="R40" s="104">
        <v>0</v>
      </c>
      <c r="S40" s="105" t="s">
        <v>264</v>
      </c>
      <c r="T40" s="105">
        <v>0</v>
      </c>
      <c r="U40" s="106">
        <v>0</v>
      </c>
      <c r="V40" s="62" t="s">
        <v>265</v>
      </c>
      <c r="W40" s="62" t="s">
        <v>274</v>
      </c>
      <c r="X40" s="62" t="s">
        <v>266</v>
      </c>
      <c r="Y40" s="62" t="s">
        <v>266</v>
      </c>
      <c r="Z40" s="65">
        <v>0.85</v>
      </c>
      <c r="AA40" s="107">
        <v>0.7</v>
      </c>
      <c r="AB40" s="108">
        <v>0.85</v>
      </c>
      <c r="AC40" s="109">
        <v>0.85</v>
      </c>
      <c r="AD40" s="110" t="s">
        <v>268</v>
      </c>
      <c r="AE40" s="64">
        <v>0.85</v>
      </c>
      <c r="AF40" s="111" t="s">
        <v>388</v>
      </c>
      <c r="AG40" s="100" t="s">
        <v>270</v>
      </c>
      <c r="AH40" s="112" t="s">
        <v>214</v>
      </c>
      <c r="AI40" t="s">
        <v>379</v>
      </c>
    </row>
    <row r="41" spans="2:35" ht="154" x14ac:dyDescent="0.2">
      <c r="B41" s="99" t="s">
        <v>64</v>
      </c>
      <c r="C41" s="100" t="s">
        <v>65</v>
      </c>
      <c r="D41" s="100" t="s">
        <v>389</v>
      </c>
      <c r="E41" s="100" t="s">
        <v>390</v>
      </c>
      <c r="F41" s="100" t="s">
        <v>32</v>
      </c>
      <c r="G41" s="100">
        <v>3</v>
      </c>
      <c r="H41" s="116">
        <v>1</v>
      </c>
      <c r="I41" s="67">
        <v>0</v>
      </c>
      <c r="J41" s="67">
        <v>0.61</v>
      </c>
      <c r="K41" s="67">
        <v>0.39</v>
      </c>
      <c r="L41" s="67">
        <v>0</v>
      </c>
      <c r="M41" s="117"/>
      <c r="N41" s="118">
        <v>0.1</v>
      </c>
      <c r="O41" s="118">
        <v>0.2</v>
      </c>
      <c r="P41" s="68">
        <v>0.7</v>
      </c>
      <c r="Q41" s="61" t="s">
        <v>263</v>
      </c>
      <c r="R41" s="104">
        <v>0</v>
      </c>
      <c r="S41" s="105" t="s">
        <v>264</v>
      </c>
      <c r="T41" s="105" t="s">
        <v>264</v>
      </c>
      <c r="U41" s="106" t="s">
        <v>264</v>
      </c>
      <c r="V41" s="62" t="s">
        <v>266</v>
      </c>
      <c r="W41" s="62" t="s">
        <v>274</v>
      </c>
      <c r="X41" s="62" t="s">
        <v>274</v>
      </c>
      <c r="Y41" s="62" t="s">
        <v>267</v>
      </c>
      <c r="Z41" s="65">
        <v>1</v>
      </c>
      <c r="AA41" s="107" t="s">
        <v>268</v>
      </c>
      <c r="AB41" s="108">
        <v>1</v>
      </c>
      <c r="AC41" s="109" t="s">
        <v>299</v>
      </c>
      <c r="AD41" s="110"/>
      <c r="AE41" s="64">
        <v>1</v>
      </c>
      <c r="AF41" s="111" t="s">
        <v>391</v>
      </c>
      <c r="AG41" s="100" t="s">
        <v>270</v>
      </c>
      <c r="AH41" s="112" t="s">
        <v>214</v>
      </c>
      <c r="AI41" t="s">
        <v>379</v>
      </c>
    </row>
    <row r="42" spans="2:35" ht="209" x14ac:dyDescent="0.2">
      <c r="B42" s="99" t="s">
        <v>64</v>
      </c>
      <c r="C42" s="100" t="s">
        <v>65</v>
      </c>
      <c r="D42" s="100" t="s">
        <v>392</v>
      </c>
      <c r="E42" s="100" t="s">
        <v>393</v>
      </c>
      <c r="F42" s="100" t="s">
        <v>32</v>
      </c>
      <c r="G42" s="100">
        <v>1</v>
      </c>
      <c r="H42" s="101">
        <v>1</v>
      </c>
      <c r="I42" s="66">
        <v>0.2</v>
      </c>
      <c r="J42" s="66">
        <v>0.3</v>
      </c>
      <c r="K42" s="69">
        <v>0.15</v>
      </c>
      <c r="L42" s="43">
        <v>0</v>
      </c>
      <c r="M42" s="102"/>
      <c r="N42" s="103"/>
      <c r="O42" s="103"/>
      <c r="P42" s="60">
        <v>1</v>
      </c>
      <c r="Q42" s="61" t="s">
        <v>263</v>
      </c>
      <c r="R42" s="104">
        <v>0</v>
      </c>
      <c r="S42" s="105">
        <v>0</v>
      </c>
      <c r="T42" s="105">
        <v>0</v>
      </c>
      <c r="U42" s="106" t="s">
        <v>264</v>
      </c>
      <c r="V42" s="62" t="s">
        <v>265</v>
      </c>
      <c r="W42" s="62" t="s">
        <v>265</v>
      </c>
      <c r="X42" s="62" t="s">
        <v>265</v>
      </c>
      <c r="Y42" s="62" t="s">
        <v>267</v>
      </c>
      <c r="Z42" s="65">
        <v>0.3</v>
      </c>
      <c r="AA42" s="107"/>
      <c r="AB42" s="108"/>
      <c r="AC42" s="109"/>
      <c r="AD42" s="110" t="s">
        <v>279</v>
      </c>
      <c r="AE42" s="64">
        <v>0.65</v>
      </c>
      <c r="AF42" s="111" t="s">
        <v>394</v>
      </c>
      <c r="AG42" s="100" t="s">
        <v>270</v>
      </c>
      <c r="AH42" s="112" t="s">
        <v>214</v>
      </c>
      <c r="AI42" t="s">
        <v>379</v>
      </c>
    </row>
    <row r="43" spans="2:35" ht="250" x14ac:dyDescent="0.2">
      <c r="B43" s="99" t="s">
        <v>64</v>
      </c>
      <c r="C43" s="100" t="s">
        <v>65</v>
      </c>
      <c r="D43" s="100" t="s">
        <v>395</v>
      </c>
      <c r="E43" s="100" t="s">
        <v>396</v>
      </c>
      <c r="F43" s="119" t="s">
        <v>32</v>
      </c>
      <c r="G43" s="100">
        <v>2</v>
      </c>
      <c r="H43" s="116">
        <v>0.5</v>
      </c>
      <c r="I43" s="67">
        <v>0</v>
      </c>
      <c r="J43" s="67">
        <v>0</v>
      </c>
      <c r="K43" s="67">
        <v>0</v>
      </c>
      <c r="L43" s="67">
        <v>0</v>
      </c>
      <c r="M43" s="117"/>
      <c r="N43" s="118"/>
      <c r="O43" s="118">
        <v>0.1</v>
      </c>
      <c r="P43" s="68">
        <v>0.4</v>
      </c>
      <c r="Q43" s="61" t="s">
        <v>263</v>
      </c>
      <c r="R43" s="104">
        <v>0</v>
      </c>
      <c r="S43" s="105">
        <v>0</v>
      </c>
      <c r="T43" s="105" t="s">
        <v>264</v>
      </c>
      <c r="U43" s="106" t="s">
        <v>264</v>
      </c>
      <c r="V43" s="62" t="s">
        <v>266</v>
      </c>
      <c r="W43" s="62" t="s">
        <v>266</v>
      </c>
      <c r="X43" s="62" t="s">
        <v>267</v>
      </c>
      <c r="Y43" s="62" t="s">
        <v>267</v>
      </c>
      <c r="Z43" s="65" t="s">
        <v>268</v>
      </c>
      <c r="AA43" s="107" t="s">
        <v>268</v>
      </c>
      <c r="AB43" s="108" t="s">
        <v>268</v>
      </c>
      <c r="AC43" s="109" t="s">
        <v>279</v>
      </c>
      <c r="AD43" s="110" t="s">
        <v>279</v>
      </c>
      <c r="AE43" s="64">
        <v>0</v>
      </c>
      <c r="AF43" s="111" t="s">
        <v>397</v>
      </c>
      <c r="AG43" s="100" t="s">
        <v>270</v>
      </c>
      <c r="AH43" s="112" t="s">
        <v>214</v>
      </c>
      <c r="AI43" t="s">
        <v>379</v>
      </c>
    </row>
    <row r="44" spans="2:35" ht="78" x14ac:dyDescent="0.2">
      <c r="B44" s="99" t="s">
        <v>64</v>
      </c>
      <c r="C44" s="100" t="s">
        <v>65</v>
      </c>
      <c r="D44" s="100" t="s">
        <v>398</v>
      </c>
      <c r="E44" s="100" t="s">
        <v>399</v>
      </c>
      <c r="F44" s="100" t="s">
        <v>32</v>
      </c>
      <c r="G44" s="100">
        <v>1</v>
      </c>
      <c r="H44" s="101">
        <v>1</v>
      </c>
      <c r="I44" s="43">
        <v>1</v>
      </c>
      <c r="J44" s="43">
        <v>0</v>
      </c>
      <c r="K44" s="43">
        <v>0</v>
      </c>
      <c r="L44" s="43">
        <v>0</v>
      </c>
      <c r="M44" s="102"/>
      <c r="N44" s="103">
        <v>1</v>
      </c>
      <c r="O44" s="103"/>
      <c r="P44" s="60"/>
      <c r="Q44" s="61" t="s">
        <v>263</v>
      </c>
      <c r="R44" s="104">
        <v>0</v>
      </c>
      <c r="S44" s="105" t="s">
        <v>264</v>
      </c>
      <c r="T44" s="105">
        <v>0</v>
      </c>
      <c r="U44" s="106">
        <v>0</v>
      </c>
      <c r="V44" s="62" t="s">
        <v>265</v>
      </c>
      <c r="W44" s="62" t="s">
        <v>267</v>
      </c>
      <c r="X44" s="62" t="s">
        <v>266</v>
      </c>
      <c r="Y44" s="62" t="s">
        <v>266</v>
      </c>
      <c r="Z44" s="65">
        <v>1</v>
      </c>
      <c r="AA44" s="107">
        <v>1</v>
      </c>
      <c r="AB44" s="108">
        <v>1</v>
      </c>
      <c r="AC44" s="109" t="s">
        <v>268</v>
      </c>
      <c r="AD44" s="110" t="s">
        <v>268</v>
      </c>
      <c r="AE44" s="64">
        <v>1</v>
      </c>
      <c r="AF44" s="111" t="s">
        <v>400</v>
      </c>
      <c r="AG44" s="100" t="s">
        <v>270</v>
      </c>
      <c r="AH44" s="112" t="s">
        <v>214</v>
      </c>
      <c r="AI44" t="s">
        <v>379</v>
      </c>
    </row>
    <row r="45" spans="2:35" ht="209" x14ac:dyDescent="0.2">
      <c r="B45" s="99" t="s">
        <v>64</v>
      </c>
      <c r="C45" s="100" t="s">
        <v>65</v>
      </c>
      <c r="D45" s="100" t="s">
        <v>401</v>
      </c>
      <c r="E45" s="100" t="s">
        <v>402</v>
      </c>
      <c r="F45" s="100" t="s">
        <v>32</v>
      </c>
      <c r="G45" s="100">
        <v>1</v>
      </c>
      <c r="H45" s="101">
        <v>1</v>
      </c>
      <c r="I45" s="66">
        <v>0.2</v>
      </c>
      <c r="J45" s="66">
        <v>0.4</v>
      </c>
      <c r="K45" s="66">
        <v>0.25</v>
      </c>
      <c r="L45" s="43">
        <v>0</v>
      </c>
      <c r="M45" s="102"/>
      <c r="N45" s="103">
        <v>1</v>
      </c>
      <c r="O45" s="103"/>
      <c r="P45" s="60"/>
      <c r="Q45" s="61" t="s">
        <v>263</v>
      </c>
      <c r="R45" s="104">
        <v>0</v>
      </c>
      <c r="S45" s="105" t="s">
        <v>264</v>
      </c>
      <c r="T45" s="105">
        <v>0</v>
      </c>
      <c r="U45" s="106">
        <v>0</v>
      </c>
      <c r="V45" s="62" t="s">
        <v>265</v>
      </c>
      <c r="W45" s="62" t="s">
        <v>274</v>
      </c>
      <c r="X45" s="62" t="s">
        <v>265</v>
      </c>
      <c r="Y45" s="62" t="s">
        <v>266</v>
      </c>
      <c r="Z45" s="65">
        <v>0.60000000000000009</v>
      </c>
      <c r="AA45" s="107">
        <v>0.2</v>
      </c>
      <c r="AB45" s="108">
        <v>0.6</v>
      </c>
      <c r="AC45" s="109">
        <v>0.85</v>
      </c>
      <c r="AD45" s="110" t="s">
        <v>268</v>
      </c>
      <c r="AE45" s="64">
        <v>0.85000000000000009</v>
      </c>
      <c r="AF45" s="111" t="s">
        <v>403</v>
      </c>
      <c r="AG45" s="100" t="s">
        <v>270</v>
      </c>
      <c r="AH45" s="112" t="s">
        <v>214</v>
      </c>
      <c r="AI45" t="s">
        <v>379</v>
      </c>
    </row>
    <row r="46" spans="2:35" ht="240" x14ac:dyDescent="0.2">
      <c r="B46" s="99" t="s">
        <v>64</v>
      </c>
      <c r="C46" s="100" t="s">
        <v>65</v>
      </c>
      <c r="D46" s="100" t="s">
        <v>404</v>
      </c>
      <c r="E46" s="100" t="s">
        <v>405</v>
      </c>
      <c r="F46" s="100" t="s">
        <v>32</v>
      </c>
      <c r="G46" s="100">
        <v>1</v>
      </c>
      <c r="H46" s="101">
        <v>1</v>
      </c>
      <c r="I46" s="43">
        <v>0</v>
      </c>
      <c r="J46" s="43">
        <v>0.5</v>
      </c>
      <c r="K46" s="43">
        <v>0</v>
      </c>
      <c r="L46" s="43">
        <v>0</v>
      </c>
      <c r="M46" s="102">
        <v>1</v>
      </c>
      <c r="N46" s="103"/>
      <c r="O46" s="103"/>
      <c r="P46" s="60"/>
      <c r="Q46" s="61" t="s">
        <v>263</v>
      </c>
      <c r="R46" s="104" t="s">
        <v>264</v>
      </c>
      <c r="S46" s="105">
        <v>0</v>
      </c>
      <c r="T46" s="105">
        <v>0</v>
      </c>
      <c r="U46" s="106">
        <v>0</v>
      </c>
      <c r="V46" s="62" t="s">
        <v>267</v>
      </c>
      <c r="W46" s="62" t="s">
        <v>265</v>
      </c>
      <c r="X46" s="62" t="s">
        <v>266</v>
      </c>
      <c r="Y46" s="62" t="s">
        <v>266</v>
      </c>
      <c r="Z46" s="65">
        <v>0.5</v>
      </c>
      <c r="AA46" s="107" t="s">
        <v>279</v>
      </c>
      <c r="AB46" s="108">
        <v>0.5</v>
      </c>
      <c r="AC46" s="109">
        <v>0.5</v>
      </c>
      <c r="AD46" s="110" t="s">
        <v>268</v>
      </c>
      <c r="AE46" s="64">
        <v>0.5</v>
      </c>
      <c r="AF46" s="111" t="s">
        <v>406</v>
      </c>
      <c r="AG46" s="100" t="s">
        <v>270</v>
      </c>
      <c r="AH46" s="112" t="s">
        <v>223</v>
      </c>
      <c r="AI46" t="s">
        <v>407</v>
      </c>
    </row>
    <row r="47" spans="2:35" ht="156" x14ac:dyDescent="0.2">
      <c r="B47" s="99" t="s">
        <v>64</v>
      </c>
      <c r="C47" s="100" t="s">
        <v>65</v>
      </c>
      <c r="D47" s="100" t="s">
        <v>408</v>
      </c>
      <c r="E47" s="100" t="s">
        <v>409</v>
      </c>
      <c r="F47" s="100" t="s">
        <v>32</v>
      </c>
      <c r="G47" s="100">
        <v>2</v>
      </c>
      <c r="H47" s="116">
        <v>1</v>
      </c>
      <c r="I47" s="67">
        <v>0.8</v>
      </c>
      <c r="J47" s="67">
        <v>0.1</v>
      </c>
      <c r="K47" s="67">
        <v>0.1</v>
      </c>
      <c r="L47" s="43">
        <v>0</v>
      </c>
      <c r="M47" s="117">
        <v>0.8</v>
      </c>
      <c r="N47" s="118">
        <v>0.2</v>
      </c>
      <c r="O47" s="118"/>
      <c r="P47" s="68"/>
      <c r="Q47" s="61" t="s">
        <v>263</v>
      </c>
      <c r="R47" s="104" t="s">
        <v>264</v>
      </c>
      <c r="S47" s="105" t="s">
        <v>264</v>
      </c>
      <c r="T47" s="105">
        <v>0</v>
      </c>
      <c r="U47" s="106">
        <v>0</v>
      </c>
      <c r="V47" s="62" t="s">
        <v>274</v>
      </c>
      <c r="W47" s="62" t="s">
        <v>274</v>
      </c>
      <c r="X47" s="62" t="s">
        <v>265</v>
      </c>
      <c r="Y47" s="62" t="s">
        <v>266</v>
      </c>
      <c r="Z47" s="65">
        <v>0.5</v>
      </c>
      <c r="AA47" s="107">
        <v>1</v>
      </c>
      <c r="AB47" s="108">
        <v>0.9</v>
      </c>
      <c r="AC47" s="109">
        <v>1</v>
      </c>
      <c r="AD47" s="110" t="s">
        <v>268</v>
      </c>
      <c r="AE47" s="64">
        <v>1</v>
      </c>
      <c r="AF47" s="111" t="s">
        <v>410</v>
      </c>
      <c r="AG47" s="100" t="s">
        <v>270</v>
      </c>
      <c r="AH47" s="112" t="s">
        <v>214</v>
      </c>
      <c r="AI47" t="s">
        <v>379</v>
      </c>
    </row>
    <row r="48" spans="2:35" ht="169" x14ac:dyDescent="0.2">
      <c r="B48" s="99" t="s">
        <v>64</v>
      </c>
      <c r="C48" s="100" t="s">
        <v>65</v>
      </c>
      <c r="D48" s="100" t="s">
        <v>411</v>
      </c>
      <c r="E48" s="100" t="s">
        <v>412</v>
      </c>
      <c r="F48" s="100" t="s">
        <v>32</v>
      </c>
      <c r="G48" s="100">
        <v>2</v>
      </c>
      <c r="H48" s="116">
        <v>1</v>
      </c>
      <c r="I48" s="67">
        <v>0.8</v>
      </c>
      <c r="J48" s="67">
        <v>0.2</v>
      </c>
      <c r="K48" s="43">
        <v>0</v>
      </c>
      <c r="L48" s="43">
        <v>0</v>
      </c>
      <c r="M48" s="117">
        <v>0.8</v>
      </c>
      <c r="N48" s="118">
        <v>0.2</v>
      </c>
      <c r="O48" s="118"/>
      <c r="P48" s="68"/>
      <c r="Q48" s="61" t="s">
        <v>263</v>
      </c>
      <c r="R48" s="104" t="s">
        <v>264</v>
      </c>
      <c r="S48" s="105" t="s">
        <v>264</v>
      </c>
      <c r="T48" s="105">
        <v>0</v>
      </c>
      <c r="U48" s="106">
        <v>0</v>
      </c>
      <c r="V48" s="62" t="s">
        <v>274</v>
      </c>
      <c r="W48" s="62" t="s">
        <v>274</v>
      </c>
      <c r="X48" s="62" t="s">
        <v>266</v>
      </c>
      <c r="Y48" s="62" t="s">
        <v>266</v>
      </c>
      <c r="Z48" s="65">
        <v>1</v>
      </c>
      <c r="AA48" s="107">
        <v>1</v>
      </c>
      <c r="AB48" s="108">
        <v>1</v>
      </c>
      <c r="AC48" s="109"/>
      <c r="AD48" s="110" t="s">
        <v>268</v>
      </c>
      <c r="AE48" s="64">
        <v>1</v>
      </c>
      <c r="AF48" s="111" t="s">
        <v>413</v>
      </c>
      <c r="AG48" s="100" t="s">
        <v>270</v>
      </c>
      <c r="AH48" s="112" t="s">
        <v>214</v>
      </c>
      <c r="AI48" t="s">
        <v>379</v>
      </c>
    </row>
    <row r="49" spans="2:35" ht="240" x14ac:dyDescent="0.2">
      <c r="B49" s="99" t="s">
        <v>64</v>
      </c>
      <c r="C49" s="100" t="s">
        <v>65</v>
      </c>
      <c r="D49" s="100" t="s">
        <v>414</v>
      </c>
      <c r="E49" s="100" t="s">
        <v>415</v>
      </c>
      <c r="F49" s="100" t="s">
        <v>32</v>
      </c>
      <c r="G49" s="100">
        <v>2</v>
      </c>
      <c r="H49" s="116">
        <v>1</v>
      </c>
      <c r="I49" s="67">
        <v>0.8</v>
      </c>
      <c r="J49" s="67">
        <v>0.2</v>
      </c>
      <c r="K49" s="43">
        <v>0</v>
      </c>
      <c r="L49" s="43">
        <v>0</v>
      </c>
      <c r="M49" s="117">
        <v>0.8</v>
      </c>
      <c r="N49" s="118">
        <v>0.2</v>
      </c>
      <c r="O49" s="118"/>
      <c r="P49" s="68"/>
      <c r="Q49" s="61" t="s">
        <v>263</v>
      </c>
      <c r="R49" s="104" t="s">
        <v>264</v>
      </c>
      <c r="S49" s="105" t="s">
        <v>264</v>
      </c>
      <c r="T49" s="105">
        <v>0</v>
      </c>
      <c r="U49" s="106">
        <v>0</v>
      </c>
      <c r="V49" s="62" t="s">
        <v>274</v>
      </c>
      <c r="W49" s="62" t="s">
        <v>274</v>
      </c>
      <c r="X49" s="62" t="s">
        <v>266</v>
      </c>
      <c r="Y49" s="62" t="s">
        <v>266</v>
      </c>
      <c r="Z49" s="65">
        <v>1</v>
      </c>
      <c r="AA49" s="107">
        <v>1</v>
      </c>
      <c r="AB49" s="108">
        <v>1</v>
      </c>
      <c r="AC49" s="109" t="s">
        <v>268</v>
      </c>
      <c r="AD49" s="110" t="s">
        <v>268</v>
      </c>
      <c r="AE49" s="64">
        <v>1</v>
      </c>
      <c r="AF49" s="111" t="s">
        <v>416</v>
      </c>
      <c r="AG49" s="100" t="s">
        <v>270</v>
      </c>
      <c r="AH49" s="112" t="s">
        <v>214</v>
      </c>
      <c r="AI49" t="s">
        <v>379</v>
      </c>
    </row>
    <row r="50" spans="2:35" ht="284" x14ac:dyDescent="0.2">
      <c r="B50" s="99" t="s">
        <v>64</v>
      </c>
      <c r="C50" s="100" t="s">
        <v>65</v>
      </c>
      <c r="D50" s="100" t="s">
        <v>417</v>
      </c>
      <c r="E50" s="100" t="s">
        <v>418</v>
      </c>
      <c r="F50" s="100" t="s">
        <v>32</v>
      </c>
      <c r="G50" s="100">
        <v>2</v>
      </c>
      <c r="H50" s="116">
        <v>1</v>
      </c>
      <c r="I50" s="67">
        <v>1</v>
      </c>
      <c r="J50" s="67">
        <v>0</v>
      </c>
      <c r="K50" s="43">
        <v>0</v>
      </c>
      <c r="L50" s="43">
        <v>0</v>
      </c>
      <c r="M50" s="117">
        <v>0.8</v>
      </c>
      <c r="N50" s="118">
        <v>0.2</v>
      </c>
      <c r="O50" s="118"/>
      <c r="P50" s="68"/>
      <c r="Q50" s="61" t="s">
        <v>263</v>
      </c>
      <c r="R50" s="104" t="s">
        <v>264</v>
      </c>
      <c r="S50" s="105" t="s">
        <v>264</v>
      </c>
      <c r="T50" s="105">
        <v>0</v>
      </c>
      <c r="U50" s="106">
        <v>0</v>
      </c>
      <c r="V50" s="62" t="s">
        <v>274</v>
      </c>
      <c r="W50" s="62" t="s">
        <v>267</v>
      </c>
      <c r="X50" s="62" t="s">
        <v>266</v>
      </c>
      <c r="Y50" s="62" t="s">
        <v>266</v>
      </c>
      <c r="Z50" s="65" t="s">
        <v>279</v>
      </c>
      <c r="AA50" s="107" t="s">
        <v>299</v>
      </c>
      <c r="AB50" s="108">
        <v>1</v>
      </c>
      <c r="AC50" s="109" t="s">
        <v>268</v>
      </c>
      <c r="AD50" s="110" t="s">
        <v>268</v>
      </c>
      <c r="AE50" s="64">
        <v>1</v>
      </c>
      <c r="AF50" s="111" t="s">
        <v>419</v>
      </c>
      <c r="AG50" s="100" t="s">
        <v>270</v>
      </c>
      <c r="AH50" s="112" t="s">
        <v>214</v>
      </c>
      <c r="AI50" t="s">
        <v>379</v>
      </c>
    </row>
    <row r="51" spans="2:35" ht="209" x14ac:dyDescent="0.2">
      <c r="B51" s="99" t="s">
        <v>64</v>
      </c>
      <c r="C51" s="100" t="s">
        <v>65</v>
      </c>
      <c r="D51" s="100" t="s">
        <v>420</v>
      </c>
      <c r="E51" s="100" t="s">
        <v>421</v>
      </c>
      <c r="F51" s="100" t="s">
        <v>72</v>
      </c>
      <c r="G51" s="100">
        <v>4</v>
      </c>
      <c r="H51" s="101">
        <v>1</v>
      </c>
      <c r="I51" s="43">
        <v>1</v>
      </c>
      <c r="J51" s="43">
        <v>1</v>
      </c>
      <c r="K51" s="43">
        <v>1</v>
      </c>
      <c r="L51" s="43">
        <v>0</v>
      </c>
      <c r="M51" s="102">
        <v>1</v>
      </c>
      <c r="N51" s="103">
        <v>1</v>
      </c>
      <c r="O51" s="103">
        <v>1</v>
      </c>
      <c r="P51" s="60">
        <v>1</v>
      </c>
      <c r="Q51" s="61" t="s">
        <v>263</v>
      </c>
      <c r="R51" s="104" t="s">
        <v>264</v>
      </c>
      <c r="S51" s="105" t="s">
        <v>264</v>
      </c>
      <c r="T51" s="105" t="s">
        <v>264</v>
      </c>
      <c r="U51" s="106" t="s">
        <v>264</v>
      </c>
      <c r="V51" s="62" t="s">
        <v>274</v>
      </c>
      <c r="W51" s="62" t="s">
        <v>274</v>
      </c>
      <c r="X51" s="62" t="s">
        <v>274</v>
      </c>
      <c r="Y51" s="62" t="s">
        <v>267</v>
      </c>
      <c r="Z51" s="65">
        <v>1</v>
      </c>
      <c r="AA51" s="107">
        <v>1</v>
      </c>
      <c r="AB51" s="108">
        <v>1</v>
      </c>
      <c r="AC51" s="109">
        <v>1</v>
      </c>
      <c r="AD51" s="110" t="s">
        <v>279</v>
      </c>
      <c r="AE51" s="64">
        <v>0.75</v>
      </c>
      <c r="AF51" s="111" t="s">
        <v>422</v>
      </c>
      <c r="AG51" s="100" t="s">
        <v>270</v>
      </c>
      <c r="AH51" s="112" t="s">
        <v>214</v>
      </c>
      <c r="AI51" t="s">
        <v>379</v>
      </c>
    </row>
    <row r="52" spans="2:35" ht="130" x14ac:dyDescent="0.2">
      <c r="B52" s="99" t="s">
        <v>64</v>
      </c>
      <c r="C52" s="100" t="s">
        <v>65</v>
      </c>
      <c r="D52" s="100" t="s">
        <v>423</v>
      </c>
      <c r="E52" s="100" t="s">
        <v>424</v>
      </c>
      <c r="F52" s="100" t="s">
        <v>32</v>
      </c>
      <c r="G52" s="100">
        <v>1</v>
      </c>
      <c r="H52" s="101">
        <v>1</v>
      </c>
      <c r="I52" s="66">
        <v>0.8</v>
      </c>
      <c r="J52" s="69">
        <v>0.15</v>
      </c>
      <c r="K52" s="66">
        <v>0.05</v>
      </c>
      <c r="L52" s="43">
        <v>0</v>
      </c>
      <c r="M52" s="102"/>
      <c r="N52" s="103">
        <v>1</v>
      </c>
      <c r="O52" s="103"/>
      <c r="P52" s="60"/>
      <c r="Q52" s="61" t="s">
        <v>263</v>
      </c>
      <c r="R52" s="104">
        <v>0</v>
      </c>
      <c r="S52" s="105" t="s">
        <v>264</v>
      </c>
      <c r="T52" s="105">
        <v>0</v>
      </c>
      <c r="U52" s="106">
        <v>0</v>
      </c>
      <c r="V52" s="62" t="s">
        <v>265</v>
      </c>
      <c r="W52" s="62" t="s">
        <v>274</v>
      </c>
      <c r="X52" s="62" t="s">
        <v>265</v>
      </c>
      <c r="Y52" s="62" t="s">
        <v>266</v>
      </c>
      <c r="Z52" s="65">
        <v>0.95000000000000007</v>
      </c>
      <c r="AA52" s="107">
        <v>0.8</v>
      </c>
      <c r="AB52" s="108">
        <v>1</v>
      </c>
      <c r="AC52" s="109">
        <v>1</v>
      </c>
      <c r="AD52" s="110" t="s">
        <v>268</v>
      </c>
      <c r="AE52" s="64">
        <v>1</v>
      </c>
      <c r="AF52" s="111" t="s">
        <v>425</v>
      </c>
      <c r="AG52" s="100" t="s">
        <v>270</v>
      </c>
      <c r="AH52" s="112" t="s">
        <v>214</v>
      </c>
      <c r="AI52" t="s">
        <v>379</v>
      </c>
    </row>
    <row r="53" spans="2:35" ht="300" x14ac:dyDescent="0.2">
      <c r="B53" s="99" t="s">
        <v>64</v>
      </c>
      <c r="C53" s="100" t="s">
        <v>93</v>
      </c>
      <c r="D53" s="100" t="s">
        <v>426</v>
      </c>
      <c r="E53" s="120" t="s">
        <v>427</v>
      </c>
      <c r="F53" s="120" t="s">
        <v>32</v>
      </c>
      <c r="G53" s="121">
        <v>1</v>
      </c>
      <c r="H53" s="122">
        <v>1</v>
      </c>
      <c r="I53" s="70">
        <v>0.85</v>
      </c>
      <c r="J53" s="70">
        <v>0.1</v>
      </c>
      <c r="K53" s="71">
        <v>0</v>
      </c>
      <c r="L53" s="72">
        <v>0</v>
      </c>
      <c r="M53" s="102">
        <v>1</v>
      </c>
      <c r="N53" s="103"/>
      <c r="O53" s="103"/>
      <c r="P53" s="60"/>
      <c r="Q53" s="61" t="s">
        <v>263</v>
      </c>
      <c r="R53" s="104" t="s">
        <v>264</v>
      </c>
      <c r="S53" s="105">
        <v>0</v>
      </c>
      <c r="T53" s="105">
        <v>0</v>
      </c>
      <c r="U53" s="106">
        <v>0</v>
      </c>
      <c r="V53" s="62" t="s">
        <v>274</v>
      </c>
      <c r="W53" s="62" t="s">
        <v>265</v>
      </c>
      <c r="X53" s="62" t="s">
        <v>266</v>
      </c>
      <c r="Y53" s="62" t="s">
        <v>266</v>
      </c>
      <c r="Z53" s="65">
        <v>0.1</v>
      </c>
      <c r="AA53" s="107">
        <v>0.85</v>
      </c>
      <c r="AB53" s="108">
        <v>0.95</v>
      </c>
      <c r="AC53" s="109">
        <v>0.95</v>
      </c>
      <c r="AD53" s="110" t="s">
        <v>268</v>
      </c>
      <c r="AE53" s="64">
        <v>0.95</v>
      </c>
      <c r="AF53" s="111" t="s">
        <v>428</v>
      </c>
      <c r="AG53" s="100" t="s">
        <v>270</v>
      </c>
      <c r="AH53" s="112" t="s">
        <v>214</v>
      </c>
      <c r="AI53" t="s">
        <v>379</v>
      </c>
    </row>
    <row r="54" spans="2:35" ht="234" x14ac:dyDescent="0.2">
      <c r="B54" s="99" t="s">
        <v>64</v>
      </c>
      <c r="C54" s="100" t="s">
        <v>93</v>
      </c>
      <c r="D54" s="100" t="s">
        <v>429</v>
      </c>
      <c r="E54" s="100" t="s">
        <v>430</v>
      </c>
      <c r="F54" s="100" t="s">
        <v>32</v>
      </c>
      <c r="G54" s="123">
        <v>4</v>
      </c>
      <c r="H54" s="116">
        <v>1</v>
      </c>
      <c r="I54" s="67">
        <v>0.15</v>
      </c>
      <c r="J54" s="67">
        <v>0.15</v>
      </c>
      <c r="K54" s="67">
        <v>0.1</v>
      </c>
      <c r="L54" s="67">
        <v>0</v>
      </c>
      <c r="M54" s="117">
        <v>0.25</v>
      </c>
      <c r="N54" s="118">
        <v>0.25</v>
      </c>
      <c r="O54" s="118">
        <v>0.25</v>
      </c>
      <c r="P54" s="68">
        <v>0.25</v>
      </c>
      <c r="Q54" s="61" t="s">
        <v>263</v>
      </c>
      <c r="R54" s="104" t="s">
        <v>264</v>
      </c>
      <c r="S54" s="105" t="s">
        <v>264</v>
      </c>
      <c r="T54" s="105" t="s">
        <v>264</v>
      </c>
      <c r="U54" s="106" t="s">
        <v>264</v>
      </c>
      <c r="V54" s="62" t="s">
        <v>274</v>
      </c>
      <c r="W54" s="62" t="s">
        <v>274</v>
      </c>
      <c r="X54" s="62" t="s">
        <v>274</v>
      </c>
      <c r="Y54" s="62" t="s">
        <v>267</v>
      </c>
      <c r="Z54" s="65">
        <v>0.6</v>
      </c>
      <c r="AA54" s="107">
        <v>0.6</v>
      </c>
      <c r="AB54" s="108">
        <v>0.6</v>
      </c>
      <c r="AC54" s="109">
        <v>0.4</v>
      </c>
      <c r="AD54" s="110" t="s">
        <v>279</v>
      </c>
      <c r="AE54" s="64">
        <v>0.4</v>
      </c>
      <c r="AF54" s="111" t="s">
        <v>431</v>
      </c>
      <c r="AG54" s="100" t="s">
        <v>270</v>
      </c>
      <c r="AH54" s="112" t="s">
        <v>214</v>
      </c>
      <c r="AI54" t="s">
        <v>379</v>
      </c>
    </row>
    <row r="55" spans="2:35" ht="187" x14ac:dyDescent="0.2">
      <c r="B55" s="99" t="s">
        <v>64</v>
      </c>
      <c r="C55" s="100" t="s">
        <v>93</v>
      </c>
      <c r="D55" s="100" t="s">
        <v>432</v>
      </c>
      <c r="E55" s="100" t="s">
        <v>433</v>
      </c>
      <c r="F55" s="100" t="s">
        <v>32</v>
      </c>
      <c r="G55" s="123">
        <v>1</v>
      </c>
      <c r="H55" s="116">
        <v>1</v>
      </c>
      <c r="I55" s="43">
        <v>1</v>
      </c>
      <c r="J55" s="43">
        <v>1</v>
      </c>
      <c r="K55" s="43">
        <v>1</v>
      </c>
      <c r="L55" s="43">
        <v>0</v>
      </c>
      <c r="M55" s="117">
        <v>1</v>
      </c>
      <c r="N55" s="118"/>
      <c r="O55" s="118"/>
      <c r="P55" s="68"/>
      <c r="Q55" s="61" t="s">
        <v>263</v>
      </c>
      <c r="R55" s="104" t="s">
        <v>264</v>
      </c>
      <c r="S55" s="105">
        <v>0</v>
      </c>
      <c r="T55" s="105">
        <v>0</v>
      </c>
      <c r="U55" s="106">
        <v>0</v>
      </c>
      <c r="V55" s="62" t="s">
        <v>274</v>
      </c>
      <c r="W55" s="62" t="s">
        <v>265</v>
      </c>
      <c r="X55" s="62" t="s">
        <v>265</v>
      </c>
      <c r="Y55" s="62" t="s">
        <v>266</v>
      </c>
      <c r="Z55" s="65">
        <v>1</v>
      </c>
      <c r="AA55" s="107">
        <v>1</v>
      </c>
      <c r="AB55" s="108">
        <v>1</v>
      </c>
      <c r="AC55" s="109">
        <v>1</v>
      </c>
      <c r="AD55" s="110" t="s">
        <v>268</v>
      </c>
      <c r="AE55" s="64" t="s">
        <v>299</v>
      </c>
      <c r="AF55" s="111" t="s">
        <v>434</v>
      </c>
      <c r="AG55" s="100" t="s">
        <v>270</v>
      </c>
      <c r="AH55" s="112" t="s">
        <v>214</v>
      </c>
      <c r="AI55" t="s">
        <v>379</v>
      </c>
    </row>
    <row r="56" spans="2:35" ht="198" x14ac:dyDescent="0.2">
      <c r="B56" s="99" t="s">
        <v>64</v>
      </c>
      <c r="C56" s="100" t="s">
        <v>93</v>
      </c>
      <c r="D56" s="100" t="s">
        <v>435</v>
      </c>
      <c r="E56" s="100" t="s">
        <v>436</v>
      </c>
      <c r="F56" s="100" t="s">
        <v>32</v>
      </c>
      <c r="G56" s="123">
        <v>3</v>
      </c>
      <c r="H56" s="116">
        <v>1</v>
      </c>
      <c r="I56" s="67">
        <v>0.25</v>
      </c>
      <c r="J56" s="67">
        <v>0.1</v>
      </c>
      <c r="K56" s="67">
        <v>0.1</v>
      </c>
      <c r="L56" s="43">
        <v>0</v>
      </c>
      <c r="M56" s="117">
        <v>0.33</v>
      </c>
      <c r="N56" s="118">
        <v>0.33</v>
      </c>
      <c r="O56" s="118">
        <v>0.34</v>
      </c>
      <c r="P56" s="68"/>
      <c r="Q56" s="61" t="s">
        <v>263</v>
      </c>
      <c r="R56" s="104" t="s">
        <v>264</v>
      </c>
      <c r="S56" s="105" t="s">
        <v>264</v>
      </c>
      <c r="T56" s="105" t="s">
        <v>264</v>
      </c>
      <c r="U56" s="106">
        <v>0</v>
      </c>
      <c r="V56" s="62" t="s">
        <v>274</v>
      </c>
      <c r="W56" s="62" t="s">
        <v>274</v>
      </c>
      <c r="X56" s="62" t="s">
        <v>274</v>
      </c>
      <c r="Y56" s="62" t="s">
        <v>266</v>
      </c>
      <c r="Z56" s="65">
        <v>0.30303030303030304</v>
      </c>
      <c r="AA56" s="107">
        <v>0.75757575757575757</v>
      </c>
      <c r="AB56" s="108">
        <v>0.30299999999999999</v>
      </c>
      <c r="AC56" s="109">
        <v>0.29411764705882354</v>
      </c>
      <c r="AD56" s="110" t="s">
        <v>268</v>
      </c>
      <c r="AE56" s="64">
        <v>0.44999999999999996</v>
      </c>
      <c r="AF56" s="111" t="s">
        <v>437</v>
      </c>
      <c r="AG56" s="100" t="s">
        <v>270</v>
      </c>
      <c r="AH56" s="112" t="s">
        <v>214</v>
      </c>
      <c r="AI56" t="s">
        <v>379</v>
      </c>
    </row>
    <row r="57" spans="2:35" ht="234" x14ac:dyDescent="0.2">
      <c r="B57" s="99" t="s">
        <v>64</v>
      </c>
      <c r="C57" s="100" t="s">
        <v>93</v>
      </c>
      <c r="D57" s="100" t="s">
        <v>438</v>
      </c>
      <c r="E57" s="100" t="s">
        <v>439</v>
      </c>
      <c r="F57" s="100" t="s">
        <v>32</v>
      </c>
      <c r="G57" s="123">
        <v>2</v>
      </c>
      <c r="H57" s="101">
        <v>2</v>
      </c>
      <c r="I57" s="43">
        <v>1</v>
      </c>
      <c r="J57" s="43">
        <v>1</v>
      </c>
      <c r="K57" s="43">
        <v>0</v>
      </c>
      <c r="L57" s="43">
        <v>0</v>
      </c>
      <c r="M57" s="102">
        <v>1</v>
      </c>
      <c r="N57" s="103"/>
      <c r="O57" s="103">
        <v>1</v>
      </c>
      <c r="P57" s="60"/>
      <c r="Q57" s="61" t="s">
        <v>263</v>
      </c>
      <c r="R57" s="104" t="s">
        <v>264</v>
      </c>
      <c r="S57" s="105">
        <v>0</v>
      </c>
      <c r="T57" s="105" t="s">
        <v>264</v>
      </c>
      <c r="U57" s="106">
        <v>0</v>
      </c>
      <c r="V57" s="62" t="s">
        <v>274</v>
      </c>
      <c r="W57" s="62" t="s">
        <v>265</v>
      </c>
      <c r="X57" s="62" t="s">
        <v>267</v>
      </c>
      <c r="Y57" s="62" t="s">
        <v>266</v>
      </c>
      <c r="Z57" s="65">
        <v>0.5</v>
      </c>
      <c r="AA57" s="107">
        <v>1</v>
      </c>
      <c r="AB57" s="108">
        <v>1</v>
      </c>
      <c r="AC57" s="109">
        <v>1</v>
      </c>
      <c r="AD57" s="110" t="s">
        <v>268</v>
      </c>
      <c r="AE57" s="64">
        <v>1</v>
      </c>
      <c r="AF57" s="111" t="s">
        <v>440</v>
      </c>
      <c r="AG57" s="100" t="s">
        <v>270</v>
      </c>
      <c r="AH57" s="112" t="s">
        <v>214</v>
      </c>
      <c r="AI57" t="s">
        <v>379</v>
      </c>
    </row>
    <row r="58" spans="2:35" ht="209" x14ac:dyDescent="0.2">
      <c r="B58" s="99" t="s">
        <v>64</v>
      </c>
      <c r="C58" s="100" t="s">
        <v>441</v>
      </c>
      <c r="D58" s="100" t="s">
        <v>442</v>
      </c>
      <c r="E58" s="100" t="s">
        <v>443</v>
      </c>
      <c r="F58" s="100" t="s">
        <v>32</v>
      </c>
      <c r="G58" s="123">
        <v>1</v>
      </c>
      <c r="H58" s="101">
        <v>1</v>
      </c>
      <c r="I58" s="43">
        <v>0</v>
      </c>
      <c r="J58" s="43">
        <v>0</v>
      </c>
      <c r="K58" s="43">
        <v>1</v>
      </c>
      <c r="L58" s="43">
        <v>0</v>
      </c>
      <c r="M58" s="102"/>
      <c r="N58" s="103"/>
      <c r="O58" s="103">
        <v>1</v>
      </c>
      <c r="P58" s="60"/>
      <c r="Q58" s="61" t="s">
        <v>263</v>
      </c>
      <c r="R58" s="104">
        <v>0</v>
      </c>
      <c r="S58" s="105">
        <v>0</v>
      </c>
      <c r="T58" s="105" t="s">
        <v>264</v>
      </c>
      <c r="U58" s="106">
        <v>0</v>
      </c>
      <c r="V58" s="62" t="s">
        <v>266</v>
      </c>
      <c r="W58" s="62" t="s">
        <v>266</v>
      </c>
      <c r="X58" s="62" t="s">
        <v>274</v>
      </c>
      <c r="Y58" s="62" t="s">
        <v>266</v>
      </c>
      <c r="Z58" s="65" t="s">
        <v>268</v>
      </c>
      <c r="AA58" s="107" t="s">
        <v>268</v>
      </c>
      <c r="AB58" s="108" t="s">
        <v>268</v>
      </c>
      <c r="AC58" s="109">
        <v>1</v>
      </c>
      <c r="AD58" s="110" t="s">
        <v>268</v>
      </c>
      <c r="AE58" s="64">
        <v>1</v>
      </c>
      <c r="AF58" s="111" t="s">
        <v>444</v>
      </c>
      <c r="AG58" s="100" t="s">
        <v>270</v>
      </c>
      <c r="AH58" s="112" t="s">
        <v>224</v>
      </c>
      <c r="AI58" t="s">
        <v>445</v>
      </c>
    </row>
    <row r="59" spans="2:35" ht="320" x14ac:dyDescent="0.2">
      <c r="B59" s="99" t="s">
        <v>64</v>
      </c>
      <c r="C59" s="100" t="s">
        <v>441</v>
      </c>
      <c r="D59" s="100" t="s">
        <v>442</v>
      </c>
      <c r="E59" s="100" t="s">
        <v>446</v>
      </c>
      <c r="F59" s="100" t="s">
        <v>32</v>
      </c>
      <c r="G59" s="123">
        <v>1</v>
      </c>
      <c r="H59" s="101">
        <v>1</v>
      </c>
      <c r="I59" s="43">
        <v>0</v>
      </c>
      <c r="J59" s="43">
        <v>1</v>
      </c>
      <c r="K59" s="43">
        <v>0</v>
      </c>
      <c r="L59" s="43">
        <v>0</v>
      </c>
      <c r="M59" s="102"/>
      <c r="N59" s="103">
        <v>1</v>
      </c>
      <c r="O59" s="103"/>
      <c r="P59" s="60"/>
      <c r="Q59" s="61" t="s">
        <v>263</v>
      </c>
      <c r="R59" s="104">
        <v>0</v>
      </c>
      <c r="S59" s="105" t="s">
        <v>264</v>
      </c>
      <c r="T59" s="105">
        <v>0</v>
      </c>
      <c r="U59" s="106">
        <v>0</v>
      </c>
      <c r="V59" s="62" t="s">
        <v>266</v>
      </c>
      <c r="W59" s="62" t="s">
        <v>274</v>
      </c>
      <c r="X59" s="62" t="s">
        <v>266</v>
      </c>
      <c r="Y59" s="62" t="s">
        <v>266</v>
      </c>
      <c r="Z59" s="65">
        <v>1</v>
      </c>
      <c r="AA59" s="107" t="s">
        <v>268</v>
      </c>
      <c r="AB59" s="108">
        <v>1</v>
      </c>
      <c r="AC59" s="109" t="s">
        <v>268</v>
      </c>
      <c r="AD59" s="110" t="s">
        <v>268</v>
      </c>
      <c r="AE59" s="64">
        <v>1</v>
      </c>
      <c r="AF59" s="111" t="s">
        <v>447</v>
      </c>
      <c r="AG59" s="100" t="s">
        <v>270</v>
      </c>
      <c r="AH59" s="112" t="s">
        <v>224</v>
      </c>
      <c r="AI59" t="s">
        <v>448</v>
      </c>
    </row>
    <row r="60" spans="2:35" ht="156" x14ac:dyDescent="0.2">
      <c r="B60" s="99" t="s">
        <v>64</v>
      </c>
      <c r="C60" s="100" t="s">
        <v>115</v>
      </c>
      <c r="D60" s="100" t="s">
        <v>449</v>
      </c>
      <c r="E60" s="100" t="s">
        <v>450</v>
      </c>
      <c r="F60" s="123" t="s">
        <v>32</v>
      </c>
      <c r="G60" s="123">
        <v>1</v>
      </c>
      <c r="H60" s="101">
        <v>1</v>
      </c>
      <c r="I60" s="43">
        <v>0</v>
      </c>
      <c r="J60" s="43">
        <v>0</v>
      </c>
      <c r="K60" s="43">
        <v>1</v>
      </c>
      <c r="L60" s="43">
        <v>0</v>
      </c>
      <c r="M60" s="102"/>
      <c r="N60" s="103"/>
      <c r="O60" s="103">
        <v>1</v>
      </c>
      <c r="P60" s="60"/>
      <c r="Q60" s="61" t="s">
        <v>263</v>
      </c>
      <c r="R60" s="104">
        <v>0</v>
      </c>
      <c r="S60" s="105">
        <v>0</v>
      </c>
      <c r="T60" s="105" t="s">
        <v>451</v>
      </c>
      <c r="U60" s="106">
        <v>0</v>
      </c>
      <c r="V60" s="62" t="s">
        <v>266</v>
      </c>
      <c r="W60" s="62" t="s">
        <v>266</v>
      </c>
      <c r="X60" s="62" t="s">
        <v>274</v>
      </c>
      <c r="Y60" s="62" t="s">
        <v>266</v>
      </c>
      <c r="Z60" s="65" t="s">
        <v>268</v>
      </c>
      <c r="AA60" s="107" t="s">
        <v>268</v>
      </c>
      <c r="AB60" s="108" t="s">
        <v>268</v>
      </c>
      <c r="AC60" s="109">
        <v>1</v>
      </c>
      <c r="AD60" s="110" t="s">
        <v>268</v>
      </c>
      <c r="AE60" s="64">
        <v>1</v>
      </c>
      <c r="AF60" s="111" t="s">
        <v>452</v>
      </c>
      <c r="AG60" s="100" t="s">
        <v>270</v>
      </c>
      <c r="AH60" s="112" t="s">
        <v>217</v>
      </c>
      <c r="AI60" t="s">
        <v>322</v>
      </c>
    </row>
    <row r="61" spans="2:35" ht="409.6" x14ac:dyDescent="0.2">
      <c r="B61" s="99" t="s">
        <v>64</v>
      </c>
      <c r="C61" s="100" t="s">
        <v>115</v>
      </c>
      <c r="D61" s="100" t="s">
        <v>453</v>
      </c>
      <c r="E61" s="100" t="s">
        <v>454</v>
      </c>
      <c r="F61" s="123" t="s">
        <v>72</v>
      </c>
      <c r="G61" s="123">
        <v>4</v>
      </c>
      <c r="H61" s="101">
        <v>1</v>
      </c>
      <c r="I61" s="43">
        <v>1</v>
      </c>
      <c r="J61" s="43">
        <v>1</v>
      </c>
      <c r="K61" s="43">
        <v>1</v>
      </c>
      <c r="L61" s="43">
        <v>0</v>
      </c>
      <c r="M61" s="102">
        <v>1</v>
      </c>
      <c r="N61" s="103">
        <v>1</v>
      </c>
      <c r="O61" s="103">
        <v>1</v>
      </c>
      <c r="P61" s="60">
        <v>1</v>
      </c>
      <c r="Q61" s="61" t="s">
        <v>263</v>
      </c>
      <c r="R61" s="104" t="s">
        <v>264</v>
      </c>
      <c r="S61" s="105" t="s">
        <v>264</v>
      </c>
      <c r="T61" s="105" t="s">
        <v>264</v>
      </c>
      <c r="U61" s="106" t="s">
        <v>264</v>
      </c>
      <c r="V61" s="62" t="s">
        <v>274</v>
      </c>
      <c r="W61" s="62" t="s">
        <v>274</v>
      </c>
      <c r="X61" s="62" t="s">
        <v>274</v>
      </c>
      <c r="Y61" s="62" t="s">
        <v>267</v>
      </c>
      <c r="Z61" s="65">
        <v>1</v>
      </c>
      <c r="AA61" s="107">
        <v>1</v>
      </c>
      <c r="AB61" s="108">
        <v>1</v>
      </c>
      <c r="AC61" s="109">
        <v>1</v>
      </c>
      <c r="AD61" s="110" t="s">
        <v>279</v>
      </c>
      <c r="AE61" s="64">
        <v>0.75</v>
      </c>
      <c r="AF61" s="111" t="s">
        <v>455</v>
      </c>
      <c r="AG61" s="100" t="s">
        <v>270</v>
      </c>
      <c r="AH61" s="112" t="s">
        <v>217</v>
      </c>
      <c r="AI61" t="s">
        <v>456</v>
      </c>
    </row>
    <row r="62" spans="2:35" ht="247" x14ac:dyDescent="0.2">
      <c r="B62" s="99" t="s">
        <v>64</v>
      </c>
      <c r="C62" s="100" t="s">
        <v>115</v>
      </c>
      <c r="D62" s="100" t="s">
        <v>457</v>
      </c>
      <c r="E62" s="100" t="s">
        <v>458</v>
      </c>
      <c r="F62" s="123" t="s">
        <v>32</v>
      </c>
      <c r="G62" s="123">
        <v>1</v>
      </c>
      <c r="H62" s="101">
        <v>1</v>
      </c>
      <c r="I62" s="43">
        <v>0.1</v>
      </c>
      <c r="J62" s="43">
        <v>0.9</v>
      </c>
      <c r="K62" s="43">
        <v>0</v>
      </c>
      <c r="L62" s="43">
        <v>0</v>
      </c>
      <c r="M62" s="102"/>
      <c r="N62" s="103">
        <v>1</v>
      </c>
      <c r="O62" s="103"/>
      <c r="P62" s="60"/>
      <c r="Q62" s="61" t="s">
        <v>263</v>
      </c>
      <c r="R62" s="104">
        <v>0</v>
      </c>
      <c r="S62" s="105" t="s">
        <v>264</v>
      </c>
      <c r="T62" s="105">
        <v>0</v>
      </c>
      <c r="U62" s="106">
        <v>0</v>
      </c>
      <c r="V62" s="62" t="s">
        <v>265</v>
      </c>
      <c r="W62" s="62" t="s">
        <v>274</v>
      </c>
      <c r="X62" s="62" t="s">
        <v>266</v>
      </c>
      <c r="Y62" s="62" t="s">
        <v>266</v>
      </c>
      <c r="Z62" s="65">
        <v>1</v>
      </c>
      <c r="AA62" s="107">
        <v>0.1</v>
      </c>
      <c r="AB62" s="108">
        <v>1</v>
      </c>
      <c r="AC62" s="109" t="s">
        <v>268</v>
      </c>
      <c r="AD62" s="110" t="s">
        <v>268</v>
      </c>
      <c r="AE62" s="64">
        <v>1</v>
      </c>
      <c r="AF62" s="111" t="s">
        <v>459</v>
      </c>
      <c r="AG62" s="100" t="s">
        <v>270</v>
      </c>
      <c r="AH62" s="112" t="s">
        <v>217</v>
      </c>
      <c r="AI62" t="s">
        <v>322</v>
      </c>
    </row>
    <row r="63" spans="2:35" ht="370" x14ac:dyDescent="0.2">
      <c r="B63" s="99" t="s">
        <v>64</v>
      </c>
      <c r="C63" s="100" t="s">
        <v>115</v>
      </c>
      <c r="D63" s="100" t="s">
        <v>460</v>
      </c>
      <c r="E63" s="100" t="s">
        <v>461</v>
      </c>
      <c r="F63" s="123" t="s">
        <v>32</v>
      </c>
      <c r="G63" s="123">
        <v>1</v>
      </c>
      <c r="H63" s="101">
        <v>1</v>
      </c>
      <c r="I63" s="43">
        <v>0.1</v>
      </c>
      <c r="J63" s="43">
        <v>0.9</v>
      </c>
      <c r="K63" s="43">
        <v>0</v>
      </c>
      <c r="L63" s="43">
        <v>0</v>
      </c>
      <c r="M63" s="102"/>
      <c r="N63" s="103">
        <v>1</v>
      </c>
      <c r="O63" s="103"/>
      <c r="P63" s="60"/>
      <c r="Q63" s="61" t="s">
        <v>263</v>
      </c>
      <c r="R63" s="104">
        <v>0</v>
      </c>
      <c r="S63" s="105" t="s">
        <v>264</v>
      </c>
      <c r="T63" s="105">
        <v>0</v>
      </c>
      <c r="U63" s="106">
        <v>0</v>
      </c>
      <c r="V63" s="62" t="s">
        <v>265</v>
      </c>
      <c r="W63" s="62" t="s">
        <v>274</v>
      </c>
      <c r="X63" s="62" t="s">
        <v>266</v>
      </c>
      <c r="Y63" s="62" t="s">
        <v>266</v>
      </c>
      <c r="Z63" s="65">
        <v>1</v>
      </c>
      <c r="AA63" s="107">
        <v>0.1</v>
      </c>
      <c r="AB63" s="108">
        <v>1</v>
      </c>
      <c r="AC63" s="109" t="s">
        <v>268</v>
      </c>
      <c r="AD63" s="110" t="s">
        <v>268</v>
      </c>
      <c r="AE63" s="64">
        <v>1</v>
      </c>
      <c r="AF63" s="111" t="s">
        <v>462</v>
      </c>
      <c r="AG63" s="100" t="s">
        <v>270</v>
      </c>
      <c r="AH63" s="112" t="s">
        <v>217</v>
      </c>
      <c r="AI63" t="s">
        <v>322</v>
      </c>
    </row>
    <row r="64" spans="2:35" ht="344" x14ac:dyDescent="0.2">
      <c r="B64" s="99" t="s">
        <v>64</v>
      </c>
      <c r="C64" s="100" t="s">
        <v>115</v>
      </c>
      <c r="D64" s="100" t="s">
        <v>463</v>
      </c>
      <c r="E64" s="100" t="s">
        <v>464</v>
      </c>
      <c r="F64" s="123" t="s">
        <v>32</v>
      </c>
      <c r="G64" s="123">
        <v>1</v>
      </c>
      <c r="H64" s="101">
        <v>1</v>
      </c>
      <c r="I64" s="43">
        <v>0.4</v>
      </c>
      <c r="J64" s="43">
        <v>0.6</v>
      </c>
      <c r="K64" s="43">
        <v>0</v>
      </c>
      <c r="L64" s="43">
        <v>0</v>
      </c>
      <c r="M64" s="102"/>
      <c r="N64" s="103">
        <v>1</v>
      </c>
      <c r="O64" s="103"/>
      <c r="P64" s="60"/>
      <c r="Q64" s="61" t="s">
        <v>263</v>
      </c>
      <c r="R64" s="104">
        <v>0</v>
      </c>
      <c r="S64" s="105" t="s">
        <v>264</v>
      </c>
      <c r="T64" s="105">
        <v>0</v>
      </c>
      <c r="U64" s="106">
        <v>0</v>
      </c>
      <c r="V64" s="62" t="s">
        <v>265</v>
      </c>
      <c r="W64" s="62" t="s">
        <v>274</v>
      </c>
      <c r="X64" s="62" t="s">
        <v>266</v>
      </c>
      <c r="Y64" s="62" t="s">
        <v>266</v>
      </c>
      <c r="Z64" s="65">
        <v>1</v>
      </c>
      <c r="AA64" s="107">
        <v>0.4</v>
      </c>
      <c r="AB64" s="108">
        <v>1</v>
      </c>
      <c r="AC64" s="109" t="s">
        <v>268</v>
      </c>
      <c r="AD64" s="110" t="s">
        <v>268</v>
      </c>
      <c r="AE64" s="64">
        <v>1</v>
      </c>
      <c r="AF64" s="111" t="s">
        <v>465</v>
      </c>
      <c r="AG64" s="100" t="s">
        <v>270</v>
      </c>
      <c r="AH64" s="112" t="s">
        <v>217</v>
      </c>
      <c r="AI64" t="s">
        <v>322</v>
      </c>
    </row>
    <row r="65" spans="2:35" ht="234" x14ac:dyDescent="0.2">
      <c r="B65" s="99" t="s">
        <v>64</v>
      </c>
      <c r="C65" s="100" t="s">
        <v>115</v>
      </c>
      <c r="D65" s="100" t="s">
        <v>466</v>
      </c>
      <c r="E65" s="100" t="s">
        <v>467</v>
      </c>
      <c r="F65" s="123" t="s">
        <v>32</v>
      </c>
      <c r="G65" s="123">
        <v>2</v>
      </c>
      <c r="H65" s="101">
        <v>2</v>
      </c>
      <c r="I65" s="43">
        <v>1</v>
      </c>
      <c r="J65" s="43">
        <v>1</v>
      </c>
      <c r="K65" s="43">
        <v>0</v>
      </c>
      <c r="L65" s="43">
        <v>0</v>
      </c>
      <c r="M65" s="102">
        <v>1</v>
      </c>
      <c r="N65" s="103">
        <v>1</v>
      </c>
      <c r="O65" s="103"/>
      <c r="P65" s="60"/>
      <c r="Q65" s="61" t="s">
        <v>263</v>
      </c>
      <c r="R65" s="104" t="s">
        <v>264</v>
      </c>
      <c r="S65" s="105" t="s">
        <v>264</v>
      </c>
      <c r="T65" s="105">
        <v>0</v>
      </c>
      <c r="U65" s="106">
        <v>0</v>
      </c>
      <c r="V65" s="62" t="s">
        <v>274</v>
      </c>
      <c r="W65" s="62" t="s">
        <v>274</v>
      </c>
      <c r="X65" s="62" t="s">
        <v>266</v>
      </c>
      <c r="Y65" s="62" t="s">
        <v>266</v>
      </c>
      <c r="Z65" s="65">
        <v>1</v>
      </c>
      <c r="AA65" s="107">
        <v>1</v>
      </c>
      <c r="AB65" s="108">
        <v>1</v>
      </c>
      <c r="AC65" s="109" t="s">
        <v>268</v>
      </c>
      <c r="AD65" s="110" t="s">
        <v>268</v>
      </c>
      <c r="AE65" s="64">
        <v>1</v>
      </c>
      <c r="AF65" s="111" t="s">
        <v>468</v>
      </c>
      <c r="AG65" s="100" t="s">
        <v>270</v>
      </c>
      <c r="AH65" s="112" t="s">
        <v>217</v>
      </c>
      <c r="AI65" t="s">
        <v>322</v>
      </c>
    </row>
    <row r="66" spans="2:35" ht="409.6" x14ac:dyDescent="0.2">
      <c r="B66" s="99" t="s">
        <v>64</v>
      </c>
      <c r="C66" s="100" t="s">
        <v>115</v>
      </c>
      <c r="D66" s="100" t="s">
        <v>469</v>
      </c>
      <c r="E66" s="100" t="s">
        <v>470</v>
      </c>
      <c r="F66" s="123" t="s">
        <v>32</v>
      </c>
      <c r="G66" s="123">
        <v>1</v>
      </c>
      <c r="H66" s="101">
        <v>1</v>
      </c>
      <c r="I66" s="43">
        <v>0.1</v>
      </c>
      <c r="J66" s="43">
        <v>0.9</v>
      </c>
      <c r="K66" s="43">
        <v>0</v>
      </c>
      <c r="L66" s="43">
        <v>0</v>
      </c>
      <c r="M66" s="102"/>
      <c r="N66" s="103">
        <v>1</v>
      </c>
      <c r="O66" s="103"/>
      <c r="P66" s="60"/>
      <c r="Q66" s="61" t="s">
        <v>263</v>
      </c>
      <c r="R66" s="104">
        <v>0</v>
      </c>
      <c r="S66" s="105" t="s">
        <v>264</v>
      </c>
      <c r="T66" s="105">
        <v>0</v>
      </c>
      <c r="U66" s="106">
        <v>0</v>
      </c>
      <c r="V66" s="62" t="s">
        <v>265</v>
      </c>
      <c r="W66" s="62" t="s">
        <v>274</v>
      </c>
      <c r="X66" s="62" t="s">
        <v>266</v>
      </c>
      <c r="Y66" s="62" t="s">
        <v>266</v>
      </c>
      <c r="Z66" s="65">
        <v>1</v>
      </c>
      <c r="AA66" s="107">
        <v>0.1</v>
      </c>
      <c r="AB66" s="108">
        <v>1</v>
      </c>
      <c r="AC66" s="109" t="s">
        <v>268</v>
      </c>
      <c r="AD66" s="110" t="s">
        <v>268</v>
      </c>
      <c r="AE66" s="64">
        <v>1</v>
      </c>
      <c r="AF66" s="111" t="s">
        <v>471</v>
      </c>
      <c r="AG66" s="100" t="s">
        <v>270</v>
      </c>
      <c r="AH66" s="112" t="s">
        <v>217</v>
      </c>
      <c r="AI66" t="s">
        <v>322</v>
      </c>
    </row>
    <row r="67" spans="2:35" ht="221" x14ac:dyDescent="0.2">
      <c r="B67" s="99" t="s">
        <v>64</v>
      </c>
      <c r="C67" s="100" t="s">
        <v>115</v>
      </c>
      <c r="D67" s="100" t="s">
        <v>472</v>
      </c>
      <c r="E67" s="100" t="s">
        <v>473</v>
      </c>
      <c r="F67" s="100" t="s">
        <v>32</v>
      </c>
      <c r="G67" s="123">
        <v>1</v>
      </c>
      <c r="H67" s="101">
        <v>1</v>
      </c>
      <c r="I67" s="43">
        <v>0</v>
      </c>
      <c r="J67" s="43">
        <v>0</v>
      </c>
      <c r="K67" s="43">
        <v>0</v>
      </c>
      <c r="L67" s="43">
        <v>0</v>
      </c>
      <c r="M67" s="102"/>
      <c r="N67" s="103"/>
      <c r="O67" s="103">
        <v>1</v>
      </c>
      <c r="P67" s="60"/>
      <c r="Q67" s="61" t="s">
        <v>263</v>
      </c>
      <c r="R67" s="104">
        <v>0</v>
      </c>
      <c r="S67" s="105">
        <v>0</v>
      </c>
      <c r="T67" s="105" t="s">
        <v>264</v>
      </c>
      <c r="U67" s="106">
        <v>0</v>
      </c>
      <c r="V67" s="62" t="s">
        <v>266</v>
      </c>
      <c r="W67" s="62" t="s">
        <v>266</v>
      </c>
      <c r="X67" s="62" t="s">
        <v>267</v>
      </c>
      <c r="Y67" s="62" t="s">
        <v>266</v>
      </c>
      <c r="Z67" s="65" t="s">
        <v>268</v>
      </c>
      <c r="AA67" s="107" t="s">
        <v>268</v>
      </c>
      <c r="AB67" s="108" t="s">
        <v>268</v>
      </c>
      <c r="AC67" s="109" t="s">
        <v>279</v>
      </c>
      <c r="AD67" s="110" t="s">
        <v>268</v>
      </c>
      <c r="AE67" s="64">
        <v>0</v>
      </c>
      <c r="AF67" s="111" t="s">
        <v>474</v>
      </c>
      <c r="AG67" s="100">
        <v>0</v>
      </c>
      <c r="AH67" s="112" t="s">
        <v>214</v>
      </c>
      <c r="AI67" t="s">
        <v>379</v>
      </c>
    </row>
    <row r="68" spans="2:35" ht="208" x14ac:dyDescent="0.2">
      <c r="B68" s="99" t="s">
        <v>64</v>
      </c>
      <c r="C68" s="100" t="s">
        <v>115</v>
      </c>
      <c r="D68" s="100" t="s">
        <v>475</v>
      </c>
      <c r="E68" s="100" t="s">
        <v>476</v>
      </c>
      <c r="F68" s="100" t="s">
        <v>32</v>
      </c>
      <c r="G68" s="123">
        <v>1</v>
      </c>
      <c r="H68" s="101">
        <v>1</v>
      </c>
      <c r="I68" s="43">
        <v>0</v>
      </c>
      <c r="J68" s="43">
        <v>0</v>
      </c>
      <c r="K68" s="43">
        <v>0</v>
      </c>
      <c r="L68" s="43">
        <v>0</v>
      </c>
      <c r="M68" s="102"/>
      <c r="N68" s="103"/>
      <c r="O68" s="103"/>
      <c r="P68" s="60">
        <v>1</v>
      </c>
      <c r="Q68" s="61" t="s">
        <v>263</v>
      </c>
      <c r="R68" s="104">
        <v>0</v>
      </c>
      <c r="S68" s="105">
        <v>0</v>
      </c>
      <c r="T68" s="105">
        <v>0</v>
      </c>
      <c r="U68" s="106" t="s">
        <v>264</v>
      </c>
      <c r="V68" s="62" t="s">
        <v>266</v>
      </c>
      <c r="W68" s="62" t="s">
        <v>266</v>
      </c>
      <c r="X68" s="62" t="s">
        <v>266</v>
      </c>
      <c r="Y68" s="62" t="s">
        <v>267</v>
      </c>
      <c r="Z68" s="65" t="s">
        <v>268</v>
      </c>
      <c r="AA68" s="107" t="s">
        <v>268</v>
      </c>
      <c r="AB68" s="108" t="s">
        <v>268</v>
      </c>
      <c r="AC68" s="109" t="s">
        <v>268</v>
      </c>
      <c r="AD68" s="110" t="s">
        <v>279</v>
      </c>
      <c r="AE68" s="64">
        <v>0</v>
      </c>
      <c r="AF68" s="111" t="s">
        <v>477</v>
      </c>
      <c r="AG68" s="100">
        <v>0</v>
      </c>
      <c r="AH68" s="112" t="s">
        <v>214</v>
      </c>
      <c r="AI68" t="s">
        <v>379</v>
      </c>
    </row>
    <row r="69" spans="2:35" ht="409.6" x14ac:dyDescent="0.2">
      <c r="B69" s="99" t="s">
        <v>64</v>
      </c>
      <c r="C69" s="100" t="s">
        <v>106</v>
      </c>
      <c r="D69" s="100" t="s">
        <v>478</v>
      </c>
      <c r="E69" s="100" t="s">
        <v>479</v>
      </c>
      <c r="F69" s="123" t="s">
        <v>32</v>
      </c>
      <c r="G69" s="124">
        <v>4</v>
      </c>
      <c r="H69" s="101">
        <v>4</v>
      </c>
      <c r="I69" s="43">
        <v>1</v>
      </c>
      <c r="J69" s="43">
        <v>1</v>
      </c>
      <c r="K69" s="43">
        <v>1</v>
      </c>
      <c r="L69" s="43">
        <v>0</v>
      </c>
      <c r="M69" s="102">
        <v>1</v>
      </c>
      <c r="N69" s="103">
        <v>1</v>
      </c>
      <c r="O69" s="103">
        <v>1</v>
      </c>
      <c r="P69" s="60">
        <v>1</v>
      </c>
      <c r="Q69" s="61" t="s">
        <v>263</v>
      </c>
      <c r="R69" s="104" t="s">
        <v>264</v>
      </c>
      <c r="S69" s="105" t="s">
        <v>264</v>
      </c>
      <c r="T69" s="105" t="s">
        <v>264</v>
      </c>
      <c r="U69" s="106" t="s">
        <v>264</v>
      </c>
      <c r="V69" s="62" t="s">
        <v>274</v>
      </c>
      <c r="W69" s="62" t="s">
        <v>274</v>
      </c>
      <c r="X69" s="62" t="s">
        <v>274</v>
      </c>
      <c r="Y69" s="62" t="s">
        <v>267</v>
      </c>
      <c r="Z69" s="65">
        <v>1</v>
      </c>
      <c r="AA69" s="107">
        <v>1</v>
      </c>
      <c r="AB69" s="108">
        <v>1</v>
      </c>
      <c r="AC69" s="109">
        <v>1</v>
      </c>
      <c r="AD69" s="110" t="s">
        <v>279</v>
      </c>
      <c r="AE69" s="64">
        <v>0.75</v>
      </c>
      <c r="AF69" s="111" t="s">
        <v>480</v>
      </c>
      <c r="AG69" s="100" t="s">
        <v>270</v>
      </c>
      <c r="AH69" s="112" t="s">
        <v>222</v>
      </c>
      <c r="AI69" t="s">
        <v>481</v>
      </c>
    </row>
    <row r="70" spans="2:35" ht="409.6" x14ac:dyDescent="0.2">
      <c r="B70" s="99" t="s">
        <v>64</v>
      </c>
      <c r="C70" s="100" t="s">
        <v>106</v>
      </c>
      <c r="D70" s="100" t="s">
        <v>478</v>
      </c>
      <c r="E70" s="100" t="s">
        <v>482</v>
      </c>
      <c r="F70" s="123" t="s">
        <v>72</v>
      </c>
      <c r="G70" s="124">
        <v>3</v>
      </c>
      <c r="H70" s="101">
        <v>1</v>
      </c>
      <c r="I70" s="43">
        <v>1</v>
      </c>
      <c r="J70" s="43">
        <v>1</v>
      </c>
      <c r="K70" s="43">
        <v>1</v>
      </c>
      <c r="L70" s="43">
        <v>0</v>
      </c>
      <c r="M70" s="102">
        <v>1</v>
      </c>
      <c r="N70" s="103">
        <v>1</v>
      </c>
      <c r="O70" s="103">
        <v>1</v>
      </c>
      <c r="P70" s="60"/>
      <c r="Q70" s="61" t="s">
        <v>263</v>
      </c>
      <c r="R70" s="104" t="s">
        <v>264</v>
      </c>
      <c r="S70" s="105" t="s">
        <v>264</v>
      </c>
      <c r="T70" s="105" t="s">
        <v>264</v>
      </c>
      <c r="U70" s="106">
        <v>0</v>
      </c>
      <c r="V70" s="62" t="s">
        <v>274</v>
      </c>
      <c r="W70" s="62" t="s">
        <v>274</v>
      </c>
      <c r="X70" s="62" t="s">
        <v>274</v>
      </c>
      <c r="Y70" s="62" t="s">
        <v>266</v>
      </c>
      <c r="Z70" s="65">
        <v>1</v>
      </c>
      <c r="AA70" s="107">
        <v>1</v>
      </c>
      <c r="AB70" s="108">
        <v>1</v>
      </c>
      <c r="AC70" s="109">
        <v>1</v>
      </c>
      <c r="AD70" s="110" t="s">
        <v>268</v>
      </c>
      <c r="AE70" s="64">
        <v>1</v>
      </c>
      <c r="AF70" s="111" t="s">
        <v>483</v>
      </c>
      <c r="AG70" s="100" t="s">
        <v>270</v>
      </c>
      <c r="AH70" s="112" t="s">
        <v>222</v>
      </c>
      <c r="AI70" t="s">
        <v>481</v>
      </c>
    </row>
    <row r="71" spans="2:35" ht="250" x14ac:dyDescent="0.2">
      <c r="B71" s="99" t="s">
        <v>64</v>
      </c>
      <c r="C71" s="100" t="s">
        <v>106</v>
      </c>
      <c r="D71" s="100" t="s">
        <v>484</v>
      </c>
      <c r="E71" s="100" t="s">
        <v>485</v>
      </c>
      <c r="F71" s="100" t="s">
        <v>32</v>
      </c>
      <c r="G71" s="123">
        <v>1</v>
      </c>
      <c r="H71" s="101">
        <v>1</v>
      </c>
      <c r="I71" s="66">
        <v>0.5</v>
      </c>
      <c r="J71" s="66">
        <v>0.3</v>
      </c>
      <c r="K71" s="66">
        <v>0.1</v>
      </c>
      <c r="L71" s="43">
        <v>0</v>
      </c>
      <c r="M71" s="102"/>
      <c r="N71" s="103">
        <v>1</v>
      </c>
      <c r="O71" s="103"/>
      <c r="P71" s="60"/>
      <c r="Q71" s="61" t="s">
        <v>263</v>
      </c>
      <c r="R71" s="104">
        <v>0</v>
      </c>
      <c r="S71" s="105" t="s">
        <v>264</v>
      </c>
      <c r="T71" s="105">
        <v>0</v>
      </c>
      <c r="U71" s="106">
        <v>0</v>
      </c>
      <c r="V71" s="62" t="s">
        <v>265</v>
      </c>
      <c r="W71" s="62" t="s">
        <v>274</v>
      </c>
      <c r="X71" s="62" t="s">
        <v>265</v>
      </c>
      <c r="Y71" s="62" t="s">
        <v>266</v>
      </c>
      <c r="Z71" s="65">
        <v>0.8</v>
      </c>
      <c r="AA71" s="107">
        <v>0.5</v>
      </c>
      <c r="AB71" s="108">
        <v>0.8</v>
      </c>
      <c r="AC71" s="109">
        <v>0.9</v>
      </c>
      <c r="AD71" s="110" t="s">
        <v>268</v>
      </c>
      <c r="AE71" s="64">
        <v>0.9</v>
      </c>
      <c r="AF71" s="111" t="s">
        <v>486</v>
      </c>
      <c r="AG71" s="100" t="s">
        <v>270</v>
      </c>
      <c r="AH71" s="112" t="s">
        <v>214</v>
      </c>
      <c r="AI71" t="s">
        <v>379</v>
      </c>
    </row>
    <row r="72" spans="2:35" ht="409.6" x14ac:dyDescent="0.2">
      <c r="B72" s="99" t="s">
        <v>64</v>
      </c>
      <c r="C72" s="100" t="s">
        <v>106</v>
      </c>
      <c r="D72" s="100" t="s">
        <v>487</v>
      </c>
      <c r="E72" s="100" t="s">
        <v>488</v>
      </c>
      <c r="F72" s="123" t="s">
        <v>72</v>
      </c>
      <c r="G72" s="124">
        <v>4</v>
      </c>
      <c r="H72" s="101">
        <v>1</v>
      </c>
      <c r="I72" s="43">
        <v>1</v>
      </c>
      <c r="J72" s="43">
        <v>1</v>
      </c>
      <c r="K72" s="43">
        <v>1</v>
      </c>
      <c r="L72" s="43">
        <v>0</v>
      </c>
      <c r="M72" s="102">
        <v>1</v>
      </c>
      <c r="N72" s="103">
        <v>1</v>
      </c>
      <c r="O72" s="103">
        <v>1</v>
      </c>
      <c r="P72" s="60">
        <v>1</v>
      </c>
      <c r="Q72" s="61" t="s">
        <v>263</v>
      </c>
      <c r="R72" s="104" t="s">
        <v>264</v>
      </c>
      <c r="S72" s="105" t="s">
        <v>264</v>
      </c>
      <c r="T72" s="105" t="s">
        <v>264</v>
      </c>
      <c r="U72" s="106" t="s">
        <v>264</v>
      </c>
      <c r="V72" s="62" t="s">
        <v>274</v>
      </c>
      <c r="W72" s="62" t="s">
        <v>274</v>
      </c>
      <c r="X72" s="62" t="s">
        <v>274</v>
      </c>
      <c r="Y72" s="62" t="s">
        <v>267</v>
      </c>
      <c r="Z72" s="65">
        <v>1</v>
      </c>
      <c r="AA72" s="107">
        <v>1</v>
      </c>
      <c r="AB72" s="108">
        <v>1</v>
      </c>
      <c r="AC72" s="109">
        <v>1</v>
      </c>
      <c r="AD72" s="110" t="s">
        <v>279</v>
      </c>
      <c r="AE72" s="64">
        <v>0.75</v>
      </c>
      <c r="AF72" s="111" t="s">
        <v>489</v>
      </c>
      <c r="AG72" s="100" t="s">
        <v>270</v>
      </c>
      <c r="AH72" s="112" t="s">
        <v>222</v>
      </c>
      <c r="AI72" t="s">
        <v>481</v>
      </c>
    </row>
    <row r="73" spans="2:35" ht="143" x14ac:dyDescent="0.2">
      <c r="B73" s="99" t="s">
        <v>64</v>
      </c>
      <c r="C73" s="100" t="s">
        <v>106</v>
      </c>
      <c r="D73" s="100" t="s">
        <v>490</v>
      </c>
      <c r="E73" s="100" t="s">
        <v>491</v>
      </c>
      <c r="F73" s="100" t="s">
        <v>32</v>
      </c>
      <c r="G73" s="123">
        <v>1</v>
      </c>
      <c r="H73" s="101">
        <v>1</v>
      </c>
      <c r="I73" s="66">
        <v>0.1</v>
      </c>
      <c r="J73" s="66">
        <v>0.23</v>
      </c>
      <c r="K73" s="43">
        <v>0</v>
      </c>
      <c r="L73" s="43">
        <v>0</v>
      </c>
      <c r="M73" s="102"/>
      <c r="N73" s="103">
        <v>1</v>
      </c>
      <c r="O73" s="103"/>
      <c r="P73" s="60"/>
      <c r="Q73" s="61" t="s">
        <v>263</v>
      </c>
      <c r="R73" s="104">
        <v>0</v>
      </c>
      <c r="S73" s="105" t="s">
        <v>264</v>
      </c>
      <c r="T73" s="105">
        <v>0</v>
      </c>
      <c r="U73" s="106">
        <v>0</v>
      </c>
      <c r="V73" s="62" t="s">
        <v>265</v>
      </c>
      <c r="W73" s="62" t="s">
        <v>274</v>
      </c>
      <c r="X73" s="62" t="s">
        <v>266</v>
      </c>
      <c r="Y73" s="62" t="s">
        <v>266</v>
      </c>
      <c r="Z73" s="65">
        <v>0.33</v>
      </c>
      <c r="AA73" s="107">
        <v>0.1</v>
      </c>
      <c r="AB73" s="108">
        <v>0.33</v>
      </c>
      <c r="AC73" s="125">
        <v>0.33</v>
      </c>
      <c r="AD73" s="110" t="s">
        <v>268</v>
      </c>
      <c r="AE73" s="64">
        <v>0.33</v>
      </c>
      <c r="AF73" s="111" t="s">
        <v>492</v>
      </c>
      <c r="AG73" s="100" t="s">
        <v>270</v>
      </c>
      <c r="AH73" s="112" t="s">
        <v>214</v>
      </c>
      <c r="AI73" t="s">
        <v>379</v>
      </c>
    </row>
    <row r="74" spans="2:35" ht="320" x14ac:dyDescent="0.2">
      <c r="B74" s="99" t="s">
        <v>64</v>
      </c>
      <c r="C74" s="100" t="s">
        <v>106</v>
      </c>
      <c r="D74" s="100" t="s">
        <v>493</v>
      </c>
      <c r="E74" s="100" t="s">
        <v>494</v>
      </c>
      <c r="F74" s="100" t="s">
        <v>72</v>
      </c>
      <c r="G74" s="123">
        <v>2</v>
      </c>
      <c r="H74" s="116">
        <v>1</v>
      </c>
      <c r="I74" s="43">
        <v>1</v>
      </c>
      <c r="J74" s="43">
        <v>1</v>
      </c>
      <c r="K74" s="43">
        <v>1</v>
      </c>
      <c r="L74" s="43">
        <v>0</v>
      </c>
      <c r="M74" s="102"/>
      <c r="N74" s="126">
        <v>1</v>
      </c>
      <c r="O74" s="103"/>
      <c r="P74" s="73">
        <v>1</v>
      </c>
      <c r="Q74" s="61" t="s">
        <v>263</v>
      </c>
      <c r="R74" s="104">
        <v>0</v>
      </c>
      <c r="S74" s="105" t="s">
        <v>264</v>
      </c>
      <c r="T74" s="105">
        <v>0</v>
      </c>
      <c r="U74" s="106" t="s">
        <v>264</v>
      </c>
      <c r="V74" s="62" t="s">
        <v>265</v>
      </c>
      <c r="W74" s="62" t="s">
        <v>274</v>
      </c>
      <c r="X74" s="62" t="s">
        <v>265</v>
      </c>
      <c r="Y74" s="62" t="s">
        <v>267</v>
      </c>
      <c r="Z74" s="65">
        <v>2</v>
      </c>
      <c r="AA74" s="107">
        <v>1</v>
      </c>
      <c r="AB74" s="108">
        <v>1</v>
      </c>
      <c r="AC74" s="109">
        <v>1</v>
      </c>
      <c r="AD74" s="110" t="s">
        <v>279</v>
      </c>
      <c r="AE74" s="64" t="s">
        <v>299</v>
      </c>
      <c r="AF74" s="111" t="s">
        <v>495</v>
      </c>
      <c r="AG74" s="100" t="s">
        <v>270</v>
      </c>
      <c r="AH74" s="112" t="s">
        <v>216</v>
      </c>
      <c r="AI74" t="s">
        <v>496</v>
      </c>
    </row>
    <row r="75" spans="2:35" ht="409.6" x14ac:dyDescent="0.2">
      <c r="B75" s="99" t="s">
        <v>64</v>
      </c>
      <c r="C75" s="100" t="s">
        <v>124</v>
      </c>
      <c r="D75" s="100" t="s">
        <v>497</v>
      </c>
      <c r="E75" s="100" t="s">
        <v>498</v>
      </c>
      <c r="F75" s="123" t="s">
        <v>32</v>
      </c>
      <c r="G75" s="124">
        <v>1</v>
      </c>
      <c r="H75" s="101">
        <v>1</v>
      </c>
      <c r="I75" s="43">
        <v>0</v>
      </c>
      <c r="J75" s="43">
        <v>0.9</v>
      </c>
      <c r="K75" s="43">
        <v>0</v>
      </c>
      <c r="L75" s="43">
        <v>0</v>
      </c>
      <c r="M75" s="102"/>
      <c r="N75" s="103">
        <v>1</v>
      </c>
      <c r="O75" s="103"/>
      <c r="P75" s="60"/>
      <c r="Q75" s="61" t="s">
        <v>263</v>
      </c>
      <c r="R75" s="104">
        <v>0</v>
      </c>
      <c r="S75" s="105" t="s">
        <v>264</v>
      </c>
      <c r="T75" s="105">
        <v>0</v>
      </c>
      <c r="U75" s="106">
        <v>0</v>
      </c>
      <c r="V75" s="62" t="s">
        <v>266</v>
      </c>
      <c r="W75" s="62" t="s">
        <v>274</v>
      </c>
      <c r="X75" s="62" t="s">
        <v>266</v>
      </c>
      <c r="Y75" s="62" t="s">
        <v>266</v>
      </c>
      <c r="Z75" s="65">
        <v>0.9</v>
      </c>
      <c r="AA75" s="107" t="s">
        <v>268</v>
      </c>
      <c r="AB75" s="108">
        <v>0.9</v>
      </c>
      <c r="AC75" s="109">
        <v>0.9</v>
      </c>
      <c r="AD75" s="110" t="s">
        <v>268</v>
      </c>
      <c r="AE75" s="64">
        <v>0.9</v>
      </c>
      <c r="AF75" s="111" t="s">
        <v>499</v>
      </c>
      <c r="AG75" s="100" t="s">
        <v>500</v>
      </c>
      <c r="AH75" s="112" t="s">
        <v>222</v>
      </c>
      <c r="AI75" t="s">
        <v>501</v>
      </c>
    </row>
    <row r="76" spans="2:35" ht="409.6" x14ac:dyDescent="0.2">
      <c r="B76" s="99" t="s">
        <v>64</v>
      </c>
      <c r="C76" s="100" t="s">
        <v>124</v>
      </c>
      <c r="D76" s="100" t="s">
        <v>497</v>
      </c>
      <c r="E76" s="100" t="s">
        <v>502</v>
      </c>
      <c r="F76" s="123" t="s">
        <v>32</v>
      </c>
      <c r="G76" s="124">
        <v>1</v>
      </c>
      <c r="H76" s="101">
        <v>1</v>
      </c>
      <c r="I76" s="43">
        <v>0</v>
      </c>
      <c r="J76" s="43">
        <v>0</v>
      </c>
      <c r="K76" s="43">
        <v>0</v>
      </c>
      <c r="L76" s="43">
        <v>0</v>
      </c>
      <c r="M76" s="102"/>
      <c r="N76" s="103"/>
      <c r="O76" s="103">
        <v>1</v>
      </c>
      <c r="P76" s="60"/>
      <c r="Q76" s="61" t="s">
        <v>263</v>
      </c>
      <c r="R76" s="104">
        <v>0</v>
      </c>
      <c r="S76" s="105">
        <v>0</v>
      </c>
      <c r="T76" s="105" t="s">
        <v>264</v>
      </c>
      <c r="U76" s="106">
        <v>0</v>
      </c>
      <c r="V76" s="62" t="s">
        <v>266</v>
      </c>
      <c r="W76" s="62" t="s">
        <v>266</v>
      </c>
      <c r="X76" s="62" t="s">
        <v>267</v>
      </c>
      <c r="Y76" s="62" t="s">
        <v>266</v>
      </c>
      <c r="Z76" s="65" t="s">
        <v>268</v>
      </c>
      <c r="AA76" s="107" t="s">
        <v>268</v>
      </c>
      <c r="AB76" s="108" t="s">
        <v>268</v>
      </c>
      <c r="AC76" s="109" t="s">
        <v>279</v>
      </c>
      <c r="AD76" s="110" t="s">
        <v>268</v>
      </c>
      <c r="AE76" s="64">
        <v>0</v>
      </c>
      <c r="AF76" s="111" t="s">
        <v>503</v>
      </c>
      <c r="AG76" s="100" t="s">
        <v>500</v>
      </c>
      <c r="AH76" s="112" t="s">
        <v>222</v>
      </c>
      <c r="AI76" t="s">
        <v>501</v>
      </c>
    </row>
    <row r="77" spans="2:35" ht="409.6" x14ac:dyDescent="0.2">
      <c r="B77" s="99" t="s">
        <v>64</v>
      </c>
      <c r="C77" s="100" t="s">
        <v>124</v>
      </c>
      <c r="D77" s="100" t="s">
        <v>504</v>
      </c>
      <c r="E77" s="100" t="s">
        <v>505</v>
      </c>
      <c r="F77" s="100" t="s">
        <v>32</v>
      </c>
      <c r="G77" s="123">
        <v>2</v>
      </c>
      <c r="H77" s="101">
        <v>1</v>
      </c>
      <c r="I77" s="66">
        <v>0.75</v>
      </c>
      <c r="J77" s="66">
        <v>0.1</v>
      </c>
      <c r="K77" s="43">
        <v>0.05</v>
      </c>
      <c r="L77" s="43">
        <v>0</v>
      </c>
      <c r="M77" s="102"/>
      <c r="N77" s="103">
        <v>0.8</v>
      </c>
      <c r="O77" s="103">
        <v>0.2</v>
      </c>
      <c r="P77" s="60"/>
      <c r="Q77" s="61" t="s">
        <v>263</v>
      </c>
      <c r="R77" s="104">
        <v>0</v>
      </c>
      <c r="S77" s="105" t="s">
        <v>264</v>
      </c>
      <c r="T77" s="105" t="s">
        <v>264</v>
      </c>
      <c r="U77" s="106">
        <v>0</v>
      </c>
      <c r="V77" s="62" t="s">
        <v>265</v>
      </c>
      <c r="W77" s="62" t="s">
        <v>274</v>
      </c>
      <c r="X77" s="62" t="s">
        <v>274</v>
      </c>
      <c r="Y77" s="62" t="s">
        <v>266</v>
      </c>
      <c r="Z77" s="65">
        <v>0.875</v>
      </c>
      <c r="AA77" s="107">
        <v>0.75</v>
      </c>
      <c r="AB77" s="108">
        <v>1</v>
      </c>
      <c r="AC77" s="109">
        <v>0.9</v>
      </c>
      <c r="AD77" s="110" t="s">
        <v>268</v>
      </c>
      <c r="AE77" s="64">
        <v>0.9</v>
      </c>
      <c r="AF77" s="111" t="s">
        <v>506</v>
      </c>
      <c r="AG77" s="100" t="s">
        <v>500</v>
      </c>
      <c r="AH77" s="112" t="s">
        <v>220</v>
      </c>
      <c r="AI77" t="s">
        <v>507</v>
      </c>
    </row>
    <row r="78" spans="2:35" ht="409.6" x14ac:dyDescent="0.2">
      <c r="B78" s="99" t="s">
        <v>64</v>
      </c>
      <c r="C78" s="100" t="s">
        <v>124</v>
      </c>
      <c r="D78" s="100" t="s">
        <v>508</v>
      </c>
      <c r="E78" s="100" t="s">
        <v>509</v>
      </c>
      <c r="F78" s="100" t="s">
        <v>32</v>
      </c>
      <c r="G78" s="123">
        <v>1</v>
      </c>
      <c r="H78" s="101">
        <v>2</v>
      </c>
      <c r="I78" s="43">
        <v>0</v>
      </c>
      <c r="J78" s="43">
        <v>4</v>
      </c>
      <c r="K78" s="43">
        <v>0</v>
      </c>
      <c r="L78" s="43">
        <v>0</v>
      </c>
      <c r="M78" s="102"/>
      <c r="N78" s="103">
        <v>2</v>
      </c>
      <c r="O78" s="103"/>
      <c r="P78" s="60"/>
      <c r="Q78" s="61" t="s">
        <v>263</v>
      </c>
      <c r="R78" s="104">
        <v>0</v>
      </c>
      <c r="S78" s="105" t="s">
        <v>264</v>
      </c>
      <c r="T78" s="105">
        <v>0</v>
      </c>
      <c r="U78" s="106">
        <v>0</v>
      </c>
      <c r="V78" s="62" t="s">
        <v>266</v>
      </c>
      <c r="W78" s="62" t="s">
        <v>274</v>
      </c>
      <c r="X78" s="62" t="s">
        <v>266</v>
      </c>
      <c r="Y78" s="62" t="s">
        <v>266</v>
      </c>
      <c r="Z78" s="65">
        <v>1</v>
      </c>
      <c r="AA78" s="107" t="s">
        <v>268</v>
      </c>
      <c r="AB78" s="108">
        <v>1</v>
      </c>
      <c r="AC78" s="109" t="s">
        <v>268</v>
      </c>
      <c r="AD78" s="110" t="s">
        <v>268</v>
      </c>
      <c r="AE78" s="64" t="s">
        <v>299</v>
      </c>
      <c r="AF78" s="111" t="s">
        <v>510</v>
      </c>
      <c r="AG78" s="100" t="s">
        <v>500</v>
      </c>
      <c r="AH78" s="112" t="s">
        <v>218</v>
      </c>
      <c r="AI78" t="s">
        <v>511</v>
      </c>
    </row>
    <row r="79" spans="2:35" ht="409.6" x14ac:dyDescent="0.2">
      <c r="B79" s="99" t="s">
        <v>64</v>
      </c>
      <c r="C79" s="100" t="s">
        <v>124</v>
      </c>
      <c r="D79" s="100" t="s">
        <v>512</v>
      </c>
      <c r="E79" s="113" t="s">
        <v>513</v>
      </c>
      <c r="F79" s="123" t="s">
        <v>32</v>
      </c>
      <c r="G79" s="124">
        <v>2</v>
      </c>
      <c r="H79" s="101">
        <v>2</v>
      </c>
      <c r="I79" s="43">
        <v>0</v>
      </c>
      <c r="J79" s="43">
        <v>1</v>
      </c>
      <c r="K79" s="43">
        <v>0</v>
      </c>
      <c r="L79" s="43">
        <v>0</v>
      </c>
      <c r="M79" s="102"/>
      <c r="N79" s="103">
        <v>1</v>
      </c>
      <c r="O79" s="103"/>
      <c r="P79" s="60">
        <v>1</v>
      </c>
      <c r="Q79" s="61" t="s">
        <v>263</v>
      </c>
      <c r="R79" s="104">
        <v>0</v>
      </c>
      <c r="S79" s="105" t="s">
        <v>264</v>
      </c>
      <c r="T79" s="105">
        <v>0</v>
      </c>
      <c r="U79" s="106" t="s">
        <v>264</v>
      </c>
      <c r="V79" s="62" t="s">
        <v>266</v>
      </c>
      <c r="W79" s="62" t="s">
        <v>274</v>
      </c>
      <c r="X79" s="62" t="s">
        <v>266</v>
      </c>
      <c r="Y79" s="62" t="s">
        <v>267</v>
      </c>
      <c r="Z79" s="65">
        <v>1</v>
      </c>
      <c r="AA79" s="107" t="s">
        <v>268</v>
      </c>
      <c r="AB79" s="108">
        <v>1</v>
      </c>
      <c r="AC79" s="109" t="s">
        <v>268</v>
      </c>
      <c r="AD79" s="110" t="s">
        <v>279</v>
      </c>
      <c r="AE79" s="64">
        <v>0.5</v>
      </c>
      <c r="AF79" s="111" t="s">
        <v>514</v>
      </c>
      <c r="AG79" s="100" t="s">
        <v>500</v>
      </c>
      <c r="AH79" s="112" t="s">
        <v>222</v>
      </c>
      <c r="AI79" t="s">
        <v>501</v>
      </c>
    </row>
    <row r="80" spans="2:35" ht="409.6" x14ac:dyDescent="0.2">
      <c r="B80" s="99" t="s">
        <v>64</v>
      </c>
      <c r="C80" s="100" t="s">
        <v>124</v>
      </c>
      <c r="D80" s="100" t="s">
        <v>515</v>
      </c>
      <c r="E80" s="100" t="s">
        <v>516</v>
      </c>
      <c r="F80" s="123" t="s">
        <v>32</v>
      </c>
      <c r="G80" s="124">
        <v>2</v>
      </c>
      <c r="H80" s="101">
        <v>2</v>
      </c>
      <c r="I80" s="43">
        <v>0</v>
      </c>
      <c r="J80" s="43">
        <v>1</v>
      </c>
      <c r="K80" s="66">
        <v>0.4</v>
      </c>
      <c r="L80" s="43">
        <v>0</v>
      </c>
      <c r="M80" s="102"/>
      <c r="N80" s="103">
        <v>1</v>
      </c>
      <c r="O80" s="103">
        <v>1</v>
      </c>
      <c r="P80" s="60"/>
      <c r="Q80" s="61" t="s">
        <v>263</v>
      </c>
      <c r="R80" s="104">
        <v>0</v>
      </c>
      <c r="S80" s="105" t="s">
        <v>264</v>
      </c>
      <c r="T80" s="105" t="s">
        <v>264</v>
      </c>
      <c r="U80" s="106">
        <v>0</v>
      </c>
      <c r="V80" s="62" t="s">
        <v>266</v>
      </c>
      <c r="W80" s="62" t="s">
        <v>274</v>
      </c>
      <c r="X80" s="62" t="s">
        <v>274</v>
      </c>
      <c r="Y80" s="62" t="s">
        <v>266</v>
      </c>
      <c r="Z80" s="65">
        <v>1</v>
      </c>
      <c r="AA80" s="107" t="s">
        <v>268</v>
      </c>
      <c r="AB80" s="108">
        <v>1</v>
      </c>
      <c r="AC80" s="109">
        <v>0.4</v>
      </c>
      <c r="AD80" s="110" t="s">
        <v>268</v>
      </c>
      <c r="AE80" s="64">
        <v>0.7</v>
      </c>
      <c r="AF80" s="111" t="s">
        <v>517</v>
      </c>
      <c r="AG80" s="100" t="s">
        <v>500</v>
      </c>
      <c r="AH80" s="112" t="s">
        <v>222</v>
      </c>
      <c r="AI80" t="s">
        <v>501</v>
      </c>
    </row>
    <row r="81" spans="2:35" ht="409.6" x14ac:dyDescent="0.2">
      <c r="B81" s="99" t="s">
        <v>64</v>
      </c>
      <c r="C81" s="100" t="s">
        <v>124</v>
      </c>
      <c r="D81" s="100" t="s">
        <v>497</v>
      </c>
      <c r="E81" s="100" t="s">
        <v>518</v>
      </c>
      <c r="F81" s="100" t="s">
        <v>32</v>
      </c>
      <c r="G81" s="123">
        <v>1</v>
      </c>
      <c r="H81" s="101">
        <v>1</v>
      </c>
      <c r="I81" s="43">
        <v>1</v>
      </c>
      <c r="J81" s="43">
        <v>0</v>
      </c>
      <c r="K81" s="43">
        <v>0</v>
      </c>
      <c r="L81" s="43">
        <v>0</v>
      </c>
      <c r="M81" s="102">
        <v>1</v>
      </c>
      <c r="N81" s="103"/>
      <c r="O81" s="103"/>
      <c r="P81" s="60"/>
      <c r="Q81" s="61" t="s">
        <v>263</v>
      </c>
      <c r="R81" s="104" t="s">
        <v>264</v>
      </c>
      <c r="S81" s="105">
        <v>0</v>
      </c>
      <c r="T81" s="105">
        <v>0</v>
      </c>
      <c r="U81" s="106">
        <v>0</v>
      </c>
      <c r="V81" s="62" t="s">
        <v>274</v>
      </c>
      <c r="W81" s="62" t="s">
        <v>266</v>
      </c>
      <c r="X81" s="62" t="s">
        <v>266</v>
      </c>
      <c r="Y81" s="62" t="s">
        <v>266</v>
      </c>
      <c r="Z81" s="65" t="s">
        <v>268</v>
      </c>
      <c r="AA81" s="107">
        <v>1</v>
      </c>
      <c r="AB81" s="108" t="s">
        <v>268</v>
      </c>
      <c r="AC81" s="109" t="s">
        <v>268</v>
      </c>
      <c r="AD81" s="110" t="s">
        <v>268</v>
      </c>
      <c r="AE81" s="64">
        <v>1</v>
      </c>
      <c r="AF81" s="111" t="s">
        <v>519</v>
      </c>
      <c r="AG81" s="100" t="s">
        <v>500</v>
      </c>
      <c r="AH81" s="112" t="s">
        <v>214</v>
      </c>
      <c r="AI81" t="s">
        <v>520</v>
      </c>
    </row>
    <row r="82" spans="2:35" ht="409.6" x14ac:dyDescent="0.2">
      <c r="B82" s="99" t="s">
        <v>64</v>
      </c>
      <c r="C82" s="100" t="s">
        <v>521</v>
      </c>
      <c r="D82" s="100" t="s">
        <v>522</v>
      </c>
      <c r="E82" s="100" t="s">
        <v>523</v>
      </c>
      <c r="F82" s="100" t="s">
        <v>32</v>
      </c>
      <c r="G82" s="123">
        <v>1</v>
      </c>
      <c r="H82" s="101">
        <v>1</v>
      </c>
      <c r="I82" s="43">
        <v>0</v>
      </c>
      <c r="J82" s="43">
        <v>1</v>
      </c>
      <c r="K82" s="43">
        <v>0</v>
      </c>
      <c r="L82" s="43">
        <v>0</v>
      </c>
      <c r="M82" s="102"/>
      <c r="N82" s="103">
        <v>1</v>
      </c>
      <c r="O82" s="103"/>
      <c r="P82" s="60"/>
      <c r="Q82" s="61" t="s">
        <v>263</v>
      </c>
      <c r="R82" s="104">
        <v>0</v>
      </c>
      <c r="S82" s="105" t="s">
        <v>264</v>
      </c>
      <c r="T82" s="105">
        <v>0</v>
      </c>
      <c r="U82" s="106">
        <v>0</v>
      </c>
      <c r="V82" s="62" t="s">
        <v>266</v>
      </c>
      <c r="W82" s="62" t="s">
        <v>274</v>
      </c>
      <c r="X82" s="62" t="s">
        <v>266</v>
      </c>
      <c r="Y82" s="62" t="s">
        <v>266</v>
      </c>
      <c r="Z82" s="65">
        <v>1</v>
      </c>
      <c r="AA82" s="107" t="s">
        <v>268</v>
      </c>
      <c r="AB82" s="108">
        <v>1</v>
      </c>
      <c r="AC82" s="109" t="s">
        <v>268</v>
      </c>
      <c r="AD82" s="110" t="s">
        <v>268</v>
      </c>
      <c r="AE82" s="64">
        <v>1</v>
      </c>
      <c r="AF82" s="111" t="s">
        <v>524</v>
      </c>
      <c r="AG82" s="100" t="s">
        <v>270</v>
      </c>
      <c r="AH82" s="112" t="s">
        <v>224</v>
      </c>
      <c r="AI82" t="s">
        <v>525</v>
      </c>
    </row>
    <row r="83" spans="2:35" ht="332" x14ac:dyDescent="0.2">
      <c r="B83" s="99" t="s">
        <v>64</v>
      </c>
      <c r="C83" s="100" t="s">
        <v>521</v>
      </c>
      <c r="D83" s="100" t="s">
        <v>526</v>
      </c>
      <c r="E83" s="100" t="s">
        <v>527</v>
      </c>
      <c r="F83" s="100" t="s">
        <v>32</v>
      </c>
      <c r="G83" s="123">
        <v>1</v>
      </c>
      <c r="H83" s="101">
        <v>1</v>
      </c>
      <c r="I83" s="43">
        <v>0.5</v>
      </c>
      <c r="J83" s="43">
        <v>0.5</v>
      </c>
      <c r="K83" s="43">
        <v>0</v>
      </c>
      <c r="L83" s="43">
        <v>0</v>
      </c>
      <c r="M83" s="102"/>
      <c r="N83" s="103">
        <v>1</v>
      </c>
      <c r="O83" s="103"/>
      <c r="P83" s="60"/>
      <c r="Q83" s="61" t="s">
        <v>263</v>
      </c>
      <c r="R83" s="104">
        <v>0</v>
      </c>
      <c r="S83" s="105" t="s">
        <v>264</v>
      </c>
      <c r="T83" s="105">
        <v>0</v>
      </c>
      <c r="U83" s="106">
        <v>0</v>
      </c>
      <c r="V83" s="62" t="s">
        <v>265</v>
      </c>
      <c r="W83" s="62" t="s">
        <v>274</v>
      </c>
      <c r="X83" s="62" t="s">
        <v>266</v>
      </c>
      <c r="Y83" s="62" t="s">
        <v>266</v>
      </c>
      <c r="Z83" s="65">
        <v>1</v>
      </c>
      <c r="AA83" s="107">
        <v>0.5</v>
      </c>
      <c r="AB83" s="108">
        <v>1</v>
      </c>
      <c r="AC83" s="109" t="s">
        <v>268</v>
      </c>
      <c r="AD83" s="110" t="s">
        <v>268</v>
      </c>
      <c r="AE83" s="64">
        <v>1</v>
      </c>
      <c r="AF83" s="111" t="s">
        <v>528</v>
      </c>
      <c r="AG83" s="100" t="s">
        <v>270</v>
      </c>
      <c r="AH83" s="112" t="s">
        <v>224</v>
      </c>
      <c r="AI83" t="s">
        <v>525</v>
      </c>
    </row>
    <row r="84" spans="2:35" ht="409.6" x14ac:dyDescent="0.2">
      <c r="B84" s="99" t="s">
        <v>64</v>
      </c>
      <c r="C84" s="100" t="s">
        <v>521</v>
      </c>
      <c r="D84" s="100" t="s">
        <v>529</v>
      </c>
      <c r="E84" s="100" t="s">
        <v>530</v>
      </c>
      <c r="F84" s="100" t="s">
        <v>32</v>
      </c>
      <c r="G84" s="123">
        <v>1</v>
      </c>
      <c r="H84" s="101">
        <v>1</v>
      </c>
      <c r="I84" s="43">
        <v>0</v>
      </c>
      <c r="J84" s="43">
        <v>1</v>
      </c>
      <c r="K84" s="43">
        <v>0</v>
      </c>
      <c r="L84" s="43">
        <v>0</v>
      </c>
      <c r="M84" s="102"/>
      <c r="N84" s="103">
        <v>1</v>
      </c>
      <c r="O84" s="103"/>
      <c r="P84" s="60"/>
      <c r="Q84" s="61" t="s">
        <v>263</v>
      </c>
      <c r="R84" s="104">
        <v>0</v>
      </c>
      <c r="S84" s="105" t="s">
        <v>264</v>
      </c>
      <c r="T84" s="105">
        <v>0</v>
      </c>
      <c r="U84" s="106">
        <v>0</v>
      </c>
      <c r="V84" s="62" t="s">
        <v>266</v>
      </c>
      <c r="W84" s="62" t="s">
        <v>274</v>
      </c>
      <c r="X84" s="62" t="s">
        <v>266</v>
      </c>
      <c r="Y84" s="62" t="s">
        <v>266</v>
      </c>
      <c r="Z84" s="65">
        <v>1</v>
      </c>
      <c r="AA84" s="107" t="s">
        <v>268</v>
      </c>
      <c r="AB84" s="108">
        <v>1</v>
      </c>
      <c r="AC84" s="109" t="s">
        <v>268</v>
      </c>
      <c r="AD84" s="110" t="s">
        <v>268</v>
      </c>
      <c r="AE84" s="64">
        <v>1</v>
      </c>
      <c r="AF84" s="111" t="s">
        <v>531</v>
      </c>
      <c r="AG84" s="100" t="s">
        <v>270</v>
      </c>
      <c r="AH84" s="112" t="s">
        <v>224</v>
      </c>
      <c r="AI84" t="s">
        <v>525</v>
      </c>
    </row>
    <row r="85" spans="2:35" ht="260" x14ac:dyDescent="0.2">
      <c r="B85" s="99" t="s">
        <v>532</v>
      </c>
      <c r="C85" s="100" t="s">
        <v>533</v>
      </c>
      <c r="D85" s="100" t="s">
        <v>534</v>
      </c>
      <c r="E85" s="100" t="s">
        <v>535</v>
      </c>
      <c r="F85" s="123" t="s">
        <v>72</v>
      </c>
      <c r="G85" s="124">
        <v>4</v>
      </c>
      <c r="H85" s="101">
        <v>1</v>
      </c>
      <c r="I85" s="43">
        <v>1</v>
      </c>
      <c r="J85" s="43">
        <v>1</v>
      </c>
      <c r="K85" s="43">
        <v>1</v>
      </c>
      <c r="L85" s="43">
        <v>0</v>
      </c>
      <c r="M85" s="102">
        <v>1</v>
      </c>
      <c r="N85" s="103">
        <v>1</v>
      </c>
      <c r="O85" s="103">
        <v>1</v>
      </c>
      <c r="P85" s="60">
        <v>1</v>
      </c>
      <c r="Q85" s="61" t="s">
        <v>263</v>
      </c>
      <c r="R85" s="104" t="s">
        <v>264</v>
      </c>
      <c r="S85" s="105" t="s">
        <v>264</v>
      </c>
      <c r="T85" s="105" t="s">
        <v>264</v>
      </c>
      <c r="U85" s="106" t="s">
        <v>264</v>
      </c>
      <c r="V85" s="62" t="s">
        <v>274</v>
      </c>
      <c r="W85" s="62" t="s">
        <v>274</v>
      </c>
      <c r="X85" s="62" t="s">
        <v>274</v>
      </c>
      <c r="Y85" s="62" t="s">
        <v>267</v>
      </c>
      <c r="Z85" s="65">
        <v>1</v>
      </c>
      <c r="AA85" s="107">
        <v>1</v>
      </c>
      <c r="AB85" s="108">
        <v>1</v>
      </c>
      <c r="AC85" s="109">
        <v>1</v>
      </c>
      <c r="AD85" s="110" t="s">
        <v>279</v>
      </c>
      <c r="AE85" s="64">
        <v>0.75</v>
      </c>
      <c r="AF85" s="111" t="s">
        <v>536</v>
      </c>
      <c r="AG85" s="100" t="s">
        <v>270</v>
      </c>
      <c r="AH85" s="112" t="s">
        <v>222</v>
      </c>
      <c r="AI85" t="s">
        <v>537</v>
      </c>
    </row>
    <row r="86" spans="2:35" ht="330" x14ac:dyDescent="0.2">
      <c r="B86" s="99" t="s">
        <v>532</v>
      </c>
      <c r="C86" s="100" t="s">
        <v>533</v>
      </c>
      <c r="D86" s="100" t="s">
        <v>534</v>
      </c>
      <c r="E86" s="100" t="s">
        <v>538</v>
      </c>
      <c r="F86" s="100" t="s">
        <v>32</v>
      </c>
      <c r="G86" s="123">
        <v>2</v>
      </c>
      <c r="H86" s="101">
        <v>2</v>
      </c>
      <c r="I86" s="43">
        <v>1</v>
      </c>
      <c r="J86" s="43">
        <v>0</v>
      </c>
      <c r="K86" s="43">
        <v>1</v>
      </c>
      <c r="L86" s="43">
        <v>0</v>
      </c>
      <c r="M86" s="102">
        <v>1</v>
      </c>
      <c r="N86" s="103"/>
      <c r="O86" s="103">
        <v>1</v>
      </c>
      <c r="P86" s="60"/>
      <c r="Q86" s="61" t="s">
        <v>263</v>
      </c>
      <c r="R86" s="104" t="s">
        <v>264</v>
      </c>
      <c r="S86" s="105">
        <v>0</v>
      </c>
      <c r="T86" s="105" t="s">
        <v>264</v>
      </c>
      <c r="U86" s="106">
        <v>0</v>
      </c>
      <c r="V86" s="62" t="s">
        <v>274</v>
      </c>
      <c r="W86" s="62" t="s">
        <v>266</v>
      </c>
      <c r="X86" s="62" t="s">
        <v>274</v>
      </c>
      <c r="Y86" s="62" t="s">
        <v>266</v>
      </c>
      <c r="Z86" s="65" t="s">
        <v>268</v>
      </c>
      <c r="AA86" s="107">
        <v>1</v>
      </c>
      <c r="AB86" s="108" t="s">
        <v>268</v>
      </c>
      <c r="AC86" s="109">
        <v>1</v>
      </c>
      <c r="AD86" s="110" t="s">
        <v>268</v>
      </c>
      <c r="AE86" s="64">
        <v>1</v>
      </c>
      <c r="AF86" s="111" t="s">
        <v>539</v>
      </c>
      <c r="AG86" s="100" t="s">
        <v>270</v>
      </c>
      <c r="AH86" s="112" t="s">
        <v>215</v>
      </c>
      <c r="AI86" t="s">
        <v>540</v>
      </c>
    </row>
    <row r="87" spans="2:35" ht="409.6" x14ac:dyDescent="0.2">
      <c r="B87" s="99" t="s">
        <v>532</v>
      </c>
      <c r="C87" s="100" t="s">
        <v>533</v>
      </c>
      <c r="D87" s="100" t="s">
        <v>534</v>
      </c>
      <c r="E87" s="100" t="s">
        <v>541</v>
      </c>
      <c r="F87" s="123" t="s">
        <v>32</v>
      </c>
      <c r="G87" s="124">
        <v>1</v>
      </c>
      <c r="H87" s="101">
        <v>1</v>
      </c>
      <c r="I87" s="43">
        <v>0</v>
      </c>
      <c r="J87" s="43">
        <v>0</v>
      </c>
      <c r="K87" s="43">
        <v>1</v>
      </c>
      <c r="L87" s="43">
        <v>0</v>
      </c>
      <c r="M87" s="102"/>
      <c r="N87" s="103"/>
      <c r="O87" s="103">
        <v>1</v>
      </c>
      <c r="P87" s="60"/>
      <c r="Q87" s="61" t="s">
        <v>263</v>
      </c>
      <c r="R87" s="104">
        <v>0</v>
      </c>
      <c r="S87" s="105">
        <v>0</v>
      </c>
      <c r="T87" s="105" t="s">
        <v>264</v>
      </c>
      <c r="U87" s="106">
        <v>0</v>
      </c>
      <c r="V87" s="62" t="s">
        <v>266</v>
      </c>
      <c r="W87" s="62" t="s">
        <v>266</v>
      </c>
      <c r="X87" s="62" t="s">
        <v>274</v>
      </c>
      <c r="Y87" s="62" t="s">
        <v>266</v>
      </c>
      <c r="Z87" s="65" t="s">
        <v>268</v>
      </c>
      <c r="AA87" s="107" t="s">
        <v>268</v>
      </c>
      <c r="AB87" s="108" t="s">
        <v>268</v>
      </c>
      <c r="AC87" s="109">
        <v>1</v>
      </c>
      <c r="AD87" s="110" t="s">
        <v>268</v>
      </c>
      <c r="AE87" s="64">
        <v>1</v>
      </c>
      <c r="AF87" s="111" t="s">
        <v>542</v>
      </c>
      <c r="AG87" s="100" t="s">
        <v>270</v>
      </c>
      <c r="AH87" s="112" t="s">
        <v>222</v>
      </c>
      <c r="AI87" t="s">
        <v>537</v>
      </c>
    </row>
    <row r="88" spans="2:35" ht="409.6" x14ac:dyDescent="0.2">
      <c r="B88" s="99" t="s">
        <v>532</v>
      </c>
      <c r="C88" s="100" t="s">
        <v>533</v>
      </c>
      <c r="D88" s="100" t="s">
        <v>543</v>
      </c>
      <c r="E88" s="100" t="s">
        <v>544</v>
      </c>
      <c r="F88" s="123" t="s">
        <v>72</v>
      </c>
      <c r="G88" s="124">
        <v>4</v>
      </c>
      <c r="H88" s="116">
        <v>1</v>
      </c>
      <c r="I88" s="43">
        <v>1</v>
      </c>
      <c r="J88" s="43">
        <v>1</v>
      </c>
      <c r="K88" s="43">
        <v>1</v>
      </c>
      <c r="L88" s="43">
        <v>0</v>
      </c>
      <c r="M88" s="117">
        <v>1</v>
      </c>
      <c r="N88" s="118">
        <v>1</v>
      </c>
      <c r="O88" s="118">
        <v>1</v>
      </c>
      <c r="P88" s="68">
        <v>1</v>
      </c>
      <c r="Q88" s="61" t="s">
        <v>263</v>
      </c>
      <c r="R88" s="104" t="s">
        <v>264</v>
      </c>
      <c r="S88" s="105" t="s">
        <v>264</v>
      </c>
      <c r="T88" s="105" t="s">
        <v>264</v>
      </c>
      <c r="U88" s="106" t="s">
        <v>264</v>
      </c>
      <c r="V88" s="62" t="s">
        <v>274</v>
      </c>
      <c r="W88" s="62" t="s">
        <v>274</v>
      </c>
      <c r="X88" s="62" t="s">
        <v>274</v>
      </c>
      <c r="Y88" s="62" t="s">
        <v>267</v>
      </c>
      <c r="Z88" s="65">
        <v>1</v>
      </c>
      <c r="AA88" s="107">
        <v>1</v>
      </c>
      <c r="AB88" s="108">
        <v>1</v>
      </c>
      <c r="AC88" s="109">
        <v>1</v>
      </c>
      <c r="AD88" s="110" t="s">
        <v>279</v>
      </c>
      <c r="AE88" s="64">
        <v>0.75</v>
      </c>
      <c r="AF88" s="111" t="s">
        <v>545</v>
      </c>
      <c r="AG88" s="100" t="s">
        <v>270</v>
      </c>
      <c r="AH88" s="112" t="s">
        <v>222</v>
      </c>
      <c r="AI88" t="s">
        <v>537</v>
      </c>
    </row>
    <row r="89" spans="2:35" ht="290" x14ac:dyDescent="0.2">
      <c r="B89" s="99" t="s">
        <v>140</v>
      </c>
      <c r="C89" s="100" t="s">
        <v>546</v>
      </c>
      <c r="D89" s="100" t="s">
        <v>547</v>
      </c>
      <c r="E89" s="100" t="s">
        <v>548</v>
      </c>
      <c r="F89" s="123" t="s">
        <v>32</v>
      </c>
      <c r="G89" s="123">
        <v>1</v>
      </c>
      <c r="H89" s="101">
        <v>1</v>
      </c>
      <c r="I89" s="43">
        <v>1</v>
      </c>
      <c r="J89" s="43">
        <v>0</v>
      </c>
      <c r="K89" s="43">
        <v>0</v>
      </c>
      <c r="L89" s="43">
        <v>0</v>
      </c>
      <c r="M89" s="102"/>
      <c r="N89" s="103">
        <v>1</v>
      </c>
      <c r="O89" s="103"/>
      <c r="P89" s="60"/>
      <c r="Q89" s="61" t="s">
        <v>263</v>
      </c>
      <c r="R89" s="104">
        <v>0</v>
      </c>
      <c r="S89" s="105" t="s">
        <v>264</v>
      </c>
      <c r="T89" s="105">
        <v>0</v>
      </c>
      <c r="U89" s="106">
        <v>0</v>
      </c>
      <c r="V89" s="62" t="s">
        <v>265</v>
      </c>
      <c r="W89" s="62" t="s">
        <v>267</v>
      </c>
      <c r="X89" s="62" t="s">
        <v>266</v>
      </c>
      <c r="Y89" s="62" t="s">
        <v>266</v>
      </c>
      <c r="Z89" s="65">
        <v>1</v>
      </c>
      <c r="AA89" s="107">
        <v>1</v>
      </c>
      <c r="AB89" s="108">
        <v>1</v>
      </c>
      <c r="AC89" s="109" t="s">
        <v>268</v>
      </c>
      <c r="AD89" s="110" t="s">
        <v>268</v>
      </c>
      <c r="AE89" s="64">
        <v>1</v>
      </c>
      <c r="AF89" s="111" t="s">
        <v>549</v>
      </c>
      <c r="AG89" s="100" t="s">
        <v>270</v>
      </c>
      <c r="AH89" s="112" t="s">
        <v>217</v>
      </c>
      <c r="AI89" t="s">
        <v>284</v>
      </c>
    </row>
    <row r="90" spans="2:35" ht="320" x14ac:dyDescent="0.2">
      <c r="B90" s="99" t="s">
        <v>140</v>
      </c>
      <c r="C90" s="100" t="s">
        <v>546</v>
      </c>
      <c r="D90" s="100" t="s">
        <v>550</v>
      </c>
      <c r="E90" s="100" t="s">
        <v>551</v>
      </c>
      <c r="F90" s="123" t="s">
        <v>32</v>
      </c>
      <c r="G90" s="123">
        <v>1</v>
      </c>
      <c r="H90" s="101">
        <v>1</v>
      </c>
      <c r="I90" s="43">
        <v>1</v>
      </c>
      <c r="J90" s="43">
        <v>0</v>
      </c>
      <c r="K90" s="43">
        <v>0</v>
      </c>
      <c r="L90" s="43">
        <v>0</v>
      </c>
      <c r="M90" s="102"/>
      <c r="N90" s="103">
        <v>1</v>
      </c>
      <c r="O90" s="103"/>
      <c r="P90" s="60"/>
      <c r="Q90" s="61" t="s">
        <v>263</v>
      </c>
      <c r="R90" s="104">
        <v>0</v>
      </c>
      <c r="S90" s="105" t="s">
        <v>264</v>
      </c>
      <c r="T90" s="105">
        <v>0</v>
      </c>
      <c r="U90" s="106">
        <v>0</v>
      </c>
      <c r="V90" s="62" t="s">
        <v>265</v>
      </c>
      <c r="W90" s="62" t="s">
        <v>267</v>
      </c>
      <c r="X90" s="62" t="s">
        <v>266</v>
      </c>
      <c r="Y90" s="62" t="s">
        <v>266</v>
      </c>
      <c r="Z90" s="65">
        <v>1</v>
      </c>
      <c r="AA90" s="107">
        <v>1</v>
      </c>
      <c r="AB90" s="108">
        <v>1</v>
      </c>
      <c r="AC90" s="109" t="s">
        <v>268</v>
      </c>
      <c r="AD90" s="110" t="s">
        <v>268</v>
      </c>
      <c r="AE90" s="64">
        <v>1</v>
      </c>
      <c r="AF90" s="111" t="s">
        <v>552</v>
      </c>
      <c r="AG90" s="100" t="s">
        <v>270</v>
      </c>
      <c r="AH90" s="112" t="s">
        <v>217</v>
      </c>
      <c r="AI90" t="s">
        <v>284</v>
      </c>
    </row>
    <row r="91" spans="2:35" ht="187" x14ac:dyDescent="0.2">
      <c r="B91" s="99" t="s">
        <v>140</v>
      </c>
      <c r="C91" s="100" t="s">
        <v>546</v>
      </c>
      <c r="D91" s="100" t="s">
        <v>553</v>
      </c>
      <c r="E91" s="100" t="s">
        <v>554</v>
      </c>
      <c r="F91" s="123" t="s">
        <v>32</v>
      </c>
      <c r="G91" s="123">
        <v>1</v>
      </c>
      <c r="H91" s="101">
        <v>1</v>
      </c>
      <c r="I91" s="43">
        <v>0.7</v>
      </c>
      <c r="J91" s="43">
        <v>0.3</v>
      </c>
      <c r="K91" s="43">
        <v>0</v>
      </c>
      <c r="L91" s="43">
        <v>0</v>
      </c>
      <c r="M91" s="102"/>
      <c r="N91" s="103">
        <v>1</v>
      </c>
      <c r="O91" s="103"/>
      <c r="P91" s="60"/>
      <c r="Q91" s="61" t="s">
        <v>263</v>
      </c>
      <c r="R91" s="104">
        <v>0</v>
      </c>
      <c r="S91" s="105" t="s">
        <v>264</v>
      </c>
      <c r="T91" s="105">
        <v>0</v>
      </c>
      <c r="U91" s="106">
        <v>0</v>
      </c>
      <c r="V91" s="62" t="s">
        <v>265</v>
      </c>
      <c r="W91" s="62" t="s">
        <v>274</v>
      </c>
      <c r="X91" s="62" t="s">
        <v>266</v>
      </c>
      <c r="Y91" s="62" t="s">
        <v>266</v>
      </c>
      <c r="Z91" s="65">
        <v>1</v>
      </c>
      <c r="AA91" s="107">
        <v>0.7</v>
      </c>
      <c r="AB91" s="108">
        <v>1</v>
      </c>
      <c r="AC91" s="109" t="s">
        <v>268</v>
      </c>
      <c r="AD91" s="110" t="s">
        <v>268</v>
      </c>
      <c r="AE91" s="64">
        <v>1</v>
      </c>
      <c r="AF91" s="111" t="s">
        <v>555</v>
      </c>
      <c r="AG91" s="100" t="s">
        <v>270</v>
      </c>
      <c r="AH91" s="112" t="s">
        <v>217</v>
      </c>
      <c r="AI91" t="s">
        <v>284</v>
      </c>
    </row>
    <row r="92" spans="2:35" ht="240" x14ac:dyDescent="0.2">
      <c r="B92" s="99" t="s">
        <v>140</v>
      </c>
      <c r="C92" s="100" t="s">
        <v>546</v>
      </c>
      <c r="D92" s="100" t="s">
        <v>553</v>
      </c>
      <c r="E92" s="100" t="s">
        <v>556</v>
      </c>
      <c r="F92" s="123" t="s">
        <v>32</v>
      </c>
      <c r="G92" s="123">
        <v>1</v>
      </c>
      <c r="H92" s="101">
        <v>1</v>
      </c>
      <c r="I92" s="43">
        <v>0.7</v>
      </c>
      <c r="J92" s="43">
        <v>0.3</v>
      </c>
      <c r="K92" s="43">
        <v>0</v>
      </c>
      <c r="L92" s="43">
        <v>0</v>
      </c>
      <c r="M92" s="102"/>
      <c r="N92" s="103">
        <v>1</v>
      </c>
      <c r="O92" s="103"/>
      <c r="P92" s="60"/>
      <c r="Q92" s="61" t="s">
        <v>263</v>
      </c>
      <c r="R92" s="104">
        <v>0</v>
      </c>
      <c r="S92" s="105" t="s">
        <v>264</v>
      </c>
      <c r="T92" s="105">
        <v>0</v>
      </c>
      <c r="U92" s="106">
        <v>0</v>
      </c>
      <c r="V92" s="62" t="s">
        <v>265</v>
      </c>
      <c r="W92" s="62" t="s">
        <v>274</v>
      </c>
      <c r="X92" s="62" t="s">
        <v>266</v>
      </c>
      <c r="Y92" s="62" t="s">
        <v>266</v>
      </c>
      <c r="Z92" s="65">
        <v>1</v>
      </c>
      <c r="AA92" s="107">
        <v>0.7</v>
      </c>
      <c r="AB92" s="108">
        <v>1</v>
      </c>
      <c r="AC92" s="109" t="s">
        <v>268</v>
      </c>
      <c r="AD92" s="110" t="s">
        <v>268</v>
      </c>
      <c r="AE92" s="64">
        <v>1</v>
      </c>
      <c r="AF92" s="111" t="s">
        <v>557</v>
      </c>
      <c r="AG92" s="100" t="s">
        <v>270</v>
      </c>
      <c r="AH92" s="112" t="s">
        <v>217</v>
      </c>
      <c r="AI92" t="s">
        <v>284</v>
      </c>
    </row>
    <row r="93" spans="2:35" ht="280" x14ac:dyDescent="0.2">
      <c r="B93" s="99" t="s">
        <v>140</v>
      </c>
      <c r="C93" s="100" t="s">
        <v>546</v>
      </c>
      <c r="D93" s="100" t="s">
        <v>558</v>
      </c>
      <c r="E93" s="100" t="s">
        <v>559</v>
      </c>
      <c r="F93" s="123" t="s">
        <v>32</v>
      </c>
      <c r="G93" s="123">
        <v>1</v>
      </c>
      <c r="H93" s="101">
        <v>1</v>
      </c>
      <c r="I93" s="66">
        <v>0.9</v>
      </c>
      <c r="J93" s="43">
        <v>0</v>
      </c>
      <c r="K93" s="66">
        <v>0.1</v>
      </c>
      <c r="L93" s="43">
        <v>0</v>
      </c>
      <c r="M93" s="102"/>
      <c r="N93" s="103"/>
      <c r="O93" s="103">
        <v>1</v>
      </c>
      <c r="P93" s="60"/>
      <c r="Q93" s="61" t="s">
        <v>263</v>
      </c>
      <c r="R93" s="104">
        <v>0</v>
      </c>
      <c r="S93" s="105">
        <v>0</v>
      </c>
      <c r="T93" s="105" t="s">
        <v>264</v>
      </c>
      <c r="U93" s="106">
        <v>0</v>
      </c>
      <c r="V93" s="62" t="s">
        <v>265</v>
      </c>
      <c r="W93" s="62" t="s">
        <v>266</v>
      </c>
      <c r="X93" s="62" t="s">
        <v>274</v>
      </c>
      <c r="Y93" s="62" t="s">
        <v>266</v>
      </c>
      <c r="Z93" s="65">
        <v>0</v>
      </c>
      <c r="AA93" s="127"/>
      <c r="AB93" s="128"/>
      <c r="AC93" s="109">
        <v>1</v>
      </c>
      <c r="AD93" s="110" t="s">
        <v>268</v>
      </c>
      <c r="AE93" s="64">
        <v>1</v>
      </c>
      <c r="AF93" s="111" t="s">
        <v>560</v>
      </c>
      <c r="AG93" s="100" t="s">
        <v>270</v>
      </c>
      <c r="AH93" s="112" t="s">
        <v>217</v>
      </c>
      <c r="AI93" t="s">
        <v>284</v>
      </c>
    </row>
    <row r="94" spans="2:35" ht="392" x14ac:dyDescent="0.2">
      <c r="B94" s="99" t="s">
        <v>140</v>
      </c>
      <c r="C94" s="100" t="s">
        <v>546</v>
      </c>
      <c r="D94" s="100" t="s">
        <v>561</v>
      </c>
      <c r="E94" s="100" t="s">
        <v>562</v>
      </c>
      <c r="F94" s="123" t="s">
        <v>32</v>
      </c>
      <c r="G94" s="123">
        <v>1</v>
      </c>
      <c r="H94" s="101">
        <v>1</v>
      </c>
      <c r="I94" s="43">
        <v>1</v>
      </c>
      <c r="J94" s="43">
        <v>0</v>
      </c>
      <c r="K94" s="43">
        <v>0</v>
      </c>
      <c r="L94" s="43">
        <v>0</v>
      </c>
      <c r="M94" s="102"/>
      <c r="N94" s="103">
        <v>1</v>
      </c>
      <c r="O94" s="103"/>
      <c r="P94" s="60"/>
      <c r="Q94" s="61" t="s">
        <v>263</v>
      </c>
      <c r="R94" s="104">
        <v>0</v>
      </c>
      <c r="S94" s="105" t="s">
        <v>264</v>
      </c>
      <c r="T94" s="105">
        <v>0</v>
      </c>
      <c r="U94" s="106">
        <v>0</v>
      </c>
      <c r="V94" s="62" t="s">
        <v>265</v>
      </c>
      <c r="W94" s="62" t="s">
        <v>267</v>
      </c>
      <c r="X94" s="62" t="s">
        <v>266</v>
      </c>
      <c r="Y94" s="62" t="s">
        <v>266</v>
      </c>
      <c r="Z94" s="65">
        <v>1</v>
      </c>
      <c r="AA94" s="107">
        <v>1</v>
      </c>
      <c r="AB94" s="108">
        <v>1</v>
      </c>
      <c r="AC94" s="109" t="s">
        <v>268</v>
      </c>
      <c r="AD94" s="110" t="s">
        <v>268</v>
      </c>
      <c r="AE94" s="64">
        <v>1</v>
      </c>
      <c r="AF94" s="111" t="s">
        <v>563</v>
      </c>
      <c r="AG94" s="100" t="s">
        <v>270</v>
      </c>
      <c r="AH94" s="112" t="s">
        <v>217</v>
      </c>
      <c r="AI94" t="s">
        <v>284</v>
      </c>
    </row>
    <row r="95" spans="2:35" ht="240" x14ac:dyDescent="0.2">
      <c r="B95" s="99" t="s">
        <v>140</v>
      </c>
      <c r="C95" s="100" t="s">
        <v>546</v>
      </c>
      <c r="D95" s="100" t="s">
        <v>564</v>
      </c>
      <c r="E95" s="100" t="s">
        <v>565</v>
      </c>
      <c r="F95" s="123" t="s">
        <v>32</v>
      </c>
      <c r="G95" s="123">
        <v>1</v>
      </c>
      <c r="H95" s="101">
        <v>1</v>
      </c>
      <c r="I95" s="43">
        <v>1</v>
      </c>
      <c r="J95" s="43">
        <v>0</v>
      </c>
      <c r="K95" s="43">
        <v>0</v>
      </c>
      <c r="L95" s="43">
        <v>0</v>
      </c>
      <c r="M95" s="102"/>
      <c r="N95" s="103">
        <v>1</v>
      </c>
      <c r="O95" s="103"/>
      <c r="P95" s="60"/>
      <c r="Q95" s="61" t="s">
        <v>263</v>
      </c>
      <c r="R95" s="104">
        <v>0</v>
      </c>
      <c r="S95" s="105" t="s">
        <v>264</v>
      </c>
      <c r="T95" s="105">
        <v>0</v>
      </c>
      <c r="U95" s="106">
        <v>0</v>
      </c>
      <c r="V95" s="62" t="s">
        <v>265</v>
      </c>
      <c r="W95" s="62" t="s">
        <v>267</v>
      </c>
      <c r="X95" s="62" t="s">
        <v>266</v>
      </c>
      <c r="Y95" s="62" t="s">
        <v>266</v>
      </c>
      <c r="Z95" s="65">
        <v>1</v>
      </c>
      <c r="AA95" s="107">
        <v>1</v>
      </c>
      <c r="AB95" s="108">
        <v>1</v>
      </c>
      <c r="AC95" s="109" t="s">
        <v>268</v>
      </c>
      <c r="AD95" s="110" t="s">
        <v>268</v>
      </c>
      <c r="AE95" s="64">
        <v>1</v>
      </c>
      <c r="AF95" s="111" t="s">
        <v>566</v>
      </c>
      <c r="AG95" s="100" t="s">
        <v>270</v>
      </c>
      <c r="AH95" s="112" t="s">
        <v>217</v>
      </c>
      <c r="AI95" t="s">
        <v>284</v>
      </c>
    </row>
    <row r="96" spans="2:35" ht="380" x14ac:dyDescent="0.2">
      <c r="B96" s="99" t="s">
        <v>140</v>
      </c>
      <c r="C96" s="100" t="s">
        <v>546</v>
      </c>
      <c r="D96" s="100" t="s">
        <v>567</v>
      </c>
      <c r="E96" s="100" t="s">
        <v>568</v>
      </c>
      <c r="F96" s="123" t="s">
        <v>32</v>
      </c>
      <c r="G96" s="123">
        <v>1</v>
      </c>
      <c r="H96" s="101">
        <v>2</v>
      </c>
      <c r="I96" s="43">
        <v>2</v>
      </c>
      <c r="J96" s="43">
        <v>0</v>
      </c>
      <c r="K96" s="43">
        <v>0</v>
      </c>
      <c r="L96" s="43">
        <v>0</v>
      </c>
      <c r="M96" s="102"/>
      <c r="N96" s="103">
        <v>2</v>
      </c>
      <c r="O96" s="103"/>
      <c r="P96" s="60"/>
      <c r="Q96" s="61" t="s">
        <v>263</v>
      </c>
      <c r="R96" s="104">
        <v>0</v>
      </c>
      <c r="S96" s="105" t="s">
        <v>264</v>
      </c>
      <c r="T96" s="105">
        <v>0</v>
      </c>
      <c r="U96" s="106">
        <v>0</v>
      </c>
      <c r="V96" s="62" t="s">
        <v>265</v>
      </c>
      <c r="W96" s="62" t="s">
        <v>267</v>
      </c>
      <c r="X96" s="62" t="s">
        <v>266</v>
      </c>
      <c r="Y96" s="62" t="s">
        <v>266</v>
      </c>
      <c r="Z96" s="65">
        <v>1</v>
      </c>
      <c r="AA96" s="107">
        <v>1</v>
      </c>
      <c r="AB96" s="108">
        <v>1</v>
      </c>
      <c r="AC96" s="109" t="s">
        <v>268</v>
      </c>
      <c r="AD96" s="110" t="s">
        <v>268</v>
      </c>
      <c r="AE96" s="64">
        <v>1</v>
      </c>
      <c r="AF96" s="111" t="s">
        <v>569</v>
      </c>
      <c r="AG96" s="100" t="s">
        <v>270</v>
      </c>
      <c r="AH96" s="112" t="s">
        <v>217</v>
      </c>
      <c r="AI96" t="s">
        <v>284</v>
      </c>
    </row>
    <row r="97" spans="2:35" ht="409.6" x14ac:dyDescent="0.2">
      <c r="B97" s="99" t="s">
        <v>140</v>
      </c>
      <c r="C97" s="100" t="s">
        <v>546</v>
      </c>
      <c r="D97" s="100" t="s">
        <v>570</v>
      </c>
      <c r="E97" s="100" t="s">
        <v>571</v>
      </c>
      <c r="F97" s="123" t="s">
        <v>32</v>
      </c>
      <c r="G97" s="123">
        <v>1</v>
      </c>
      <c r="H97" s="101">
        <v>1</v>
      </c>
      <c r="I97" s="66">
        <v>0.3</v>
      </c>
      <c r="J97" s="43">
        <v>0</v>
      </c>
      <c r="K97" s="66">
        <v>0.6</v>
      </c>
      <c r="L97" s="43">
        <v>0</v>
      </c>
      <c r="M97" s="102"/>
      <c r="N97" s="103"/>
      <c r="O97" s="103">
        <v>1</v>
      </c>
      <c r="P97" s="60"/>
      <c r="Q97" s="61" t="s">
        <v>263</v>
      </c>
      <c r="R97" s="104">
        <v>0</v>
      </c>
      <c r="S97" s="105">
        <v>0</v>
      </c>
      <c r="T97" s="105" t="s">
        <v>264</v>
      </c>
      <c r="U97" s="106">
        <v>0</v>
      </c>
      <c r="V97" s="62" t="s">
        <v>265</v>
      </c>
      <c r="W97" s="62" t="s">
        <v>266</v>
      </c>
      <c r="X97" s="62" t="s">
        <v>274</v>
      </c>
      <c r="Y97" s="62" t="s">
        <v>266</v>
      </c>
      <c r="Z97" s="65">
        <v>0</v>
      </c>
      <c r="AA97" s="127"/>
      <c r="AB97" s="128"/>
      <c r="AC97" s="109">
        <v>0.9</v>
      </c>
      <c r="AD97" s="110" t="s">
        <v>268</v>
      </c>
      <c r="AE97" s="64">
        <v>0.89999999999999991</v>
      </c>
      <c r="AF97" s="111" t="s">
        <v>572</v>
      </c>
      <c r="AG97" s="100" t="s">
        <v>270</v>
      </c>
      <c r="AH97" s="112" t="s">
        <v>217</v>
      </c>
      <c r="AI97" t="s">
        <v>284</v>
      </c>
    </row>
    <row r="98" spans="2:35" ht="409.6" x14ac:dyDescent="0.2">
      <c r="B98" s="99" t="s">
        <v>140</v>
      </c>
      <c r="C98" s="100" t="s">
        <v>573</v>
      </c>
      <c r="D98" s="100" t="s">
        <v>574</v>
      </c>
      <c r="E98" s="100" t="s">
        <v>575</v>
      </c>
      <c r="F98" s="100" t="s">
        <v>32</v>
      </c>
      <c r="G98" s="123">
        <v>2</v>
      </c>
      <c r="H98" s="101">
        <v>1</v>
      </c>
      <c r="I98" s="66">
        <v>0.5</v>
      </c>
      <c r="J98" s="66">
        <v>0.3</v>
      </c>
      <c r="K98" s="43">
        <v>0.2</v>
      </c>
      <c r="L98" s="43">
        <v>0</v>
      </c>
      <c r="M98" s="102"/>
      <c r="N98" s="103">
        <v>0.8</v>
      </c>
      <c r="O98" s="103">
        <v>0.2</v>
      </c>
      <c r="P98" s="60"/>
      <c r="Q98" s="61" t="s">
        <v>263</v>
      </c>
      <c r="R98" s="104">
        <v>0</v>
      </c>
      <c r="S98" s="105" t="s">
        <v>264</v>
      </c>
      <c r="T98" s="105" t="s">
        <v>264</v>
      </c>
      <c r="U98" s="106">
        <v>0</v>
      </c>
      <c r="V98" s="62" t="s">
        <v>265</v>
      </c>
      <c r="W98" s="62" t="s">
        <v>274</v>
      </c>
      <c r="X98" s="62" t="s">
        <v>274</v>
      </c>
      <c r="Y98" s="62" t="s">
        <v>266</v>
      </c>
      <c r="Z98" s="65">
        <v>0.875</v>
      </c>
      <c r="AA98" s="107">
        <v>0.5</v>
      </c>
      <c r="AB98" s="108">
        <v>1</v>
      </c>
      <c r="AC98" s="109">
        <v>1</v>
      </c>
      <c r="AD98" s="110" t="s">
        <v>268</v>
      </c>
      <c r="AE98" s="64">
        <v>1</v>
      </c>
      <c r="AF98" s="111" t="s">
        <v>576</v>
      </c>
      <c r="AG98" s="100" t="s">
        <v>270</v>
      </c>
      <c r="AH98" s="112" t="s">
        <v>224</v>
      </c>
      <c r="AI98" t="s">
        <v>577</v>
      </c>
    </row>
    <row r="99" spans="2:35" ht="308" x14ac:dyDescent="0.2">
      <c r="B99" s="99" t="s">
        <v>140</v>
      </c>
      <c r="C99" s="100" t="s">
        <v>573</v>
      </c>
      <c r="D99" s="100" t="s">
        <v>578</v>
      </c>
      <c r="E99" s="100" t="s">
        <v>579</v>
      </c>
      <c r="F99" s="100" t="s">
        <v>72</v>
      </c>
      <c r="G99" s="123">
        <v>4</v>
      </c>
      <c r="H99" s="116">
        <v>1</v>
      </c>
      <c r="I99" s="43">
        <v>1</v>
      </c>
      <c r="J99" s="43">
        <v>1</v>
      </c>
      <c r="K99" s="43">
        <v>1</v>
      </c>
      <c r="L99" s="43">
        <v>0</v>
      </c>
      <c r="M99" s="129">
        <v>1</v>
      </c>
      <c r="N99" s="126">
        <v>1</v>
      </c>
      <c r="O99" s="126">
        <v>1</v>
      </c>
      <c r="P99" s="73">
        <v>1</v>
      </c>
      <c r="Q99" s="61" t="s">
        <v>263</v>
      </c>
      <c r="R99" s="104" t="s">
        <v>264</v>
      </c>
      <c r="S99" s="105" t="s">
        <v>264</v>
      </c>
      <c r="T99" s="105" t="s">
        <v>264</v>
      </c>
      <c r="U99" s="106" t="s">
        <v>264</v>
      </c>
      <c r="V99" s="62" t="s">
        <v>274</v>
      </c>
      <c r="W99" s="62" t="s">
        <v>274</v>
      </c>
      <c r="X99" s="62" t="s">
        <v>274</v>
      </c>
      <c r="Y99" s="62" t="s">
        <v>267</v>
      </c>
      <c r="Z99" s="65">
        <v>1</v>
      </c>
      <c r="AA99" s="107">
        <v>1</v>
      </c>
      <c r="AB99" s="108">
        <v>1</v>
      </c>
      <c r="AC99" s="109">
        <v>1</v>
      </c>
      <c r="AD99" s="110" t="s">
        <v>279</v>
      </c>
      <c r="AE99" s="64">
        <v>0.75</v>
      </c>
      <c r="AF99" s="111" t="s">
        <v>580</v>
      </c>
      <c r="AG99" s="100" t="s">
        <v>270</v>
      </c>
      <c r="AH99" s="112" t="s">
        <v>216</v>
      </c>
      <c r="AI99" t="s">
        <v>581</v>
      </c>
    </row>
    <row r="100" spans="2:35" ht="332" x14ac:dyDescent="0.2">
      <c r="B100" s="99" t="s">
        <v>140</v>
      </c>
      <c r="C100" s="100" t="s">
        <v>573</v>
      </c>
      <c r="D100" s="100" t="s">
        <v>582</v>
      </c>
      <c r="E100" s="100" t="s">
        <v>583</v>
      </c>
      <c r="F100" s="100" t="s">
        <v>72</v>
      </c>
      <c r="G100" s="123">
        <v>4</v>
      </c>
      <c r="H100" s="116">
        <v>1</v>
      </c>
      <c r="I100" s="67">
        <v>1</v>
      </c>
      <c r="J100" s="67">
        <v>1</v>
      </c>
      <c r="K100" s="67">
        <v>1</v>
      </c>
      <c r="L100" s="67">
        <v>0</v>
      </c>
      <c r="M100" s="117">
        <v>1</v>
      </c>
      <c r="N100" s="118">
        <v>1</v>
      </c>
      <c r="O100" s="118">
        <v>1</v>
      </c>
      <c r="P100" s="68">
        <v>1</v>
      </c>
      <c r="Q100" s="61" t="s">
        <v>263</v>
      </c>
      <c r="R100" s="104" t="s">
        <v>264</v>
      </c>
      <c r="S100" s="105" t="s">
        <v>264</v>
      </c>
      <c r="T100" s="105" t="s">
        <v>264</v>
      </c>
      <c r="U100" s="106" t="s">
        <v>264</v>
      </c>
      <c r="V100" s="62" t="s">
        <v>274</v>
      </c>
      <c r="W100" s="62" t="s">
        <v>274</v>
      </c>
      <c r="X100" s="62" t="s">
        <v>274</v>
      </c>
      <c r="Y100" s="62" t="s">
        <v>267</v>
      </c>
      <c r="Z100" s="65">
        <v>1</v>
      </c>
      <c r="AA100" s="107">
        <v>1</v>
      </c>
      <c r="AB100" s="108">
        <v>1</v>
      </c>
      <c r="AC100" s="109">
        <v>1</v>
      </c>
      <c r="AD100" s="110" t="s">
        <v>279</v>
      </c>
      <c r="AE100" s="64">
        <v>0.75</v>
      </c>
      <c r="AF100" s="111" t="s">
        <v>584</v>
      </c>
      <c r="AG100" s="100" t="s">
        <v>270</v>
      </c>
      <c r="AH100" s="112" t="s">
        <v>214</v>
      </c>
      <c r="AI100" t="s">
        <v>344</v>
      </c>
    </row>
    <row r="101" spans="2:35" ht="310" x14ac:dyDescent="0.2">
      <c r="B101" s="99" t="s">
        <v>140</v>
      </c>
      <c r="C101" s="100" t="s">
        <v>573</v>
      </c>
      <c r="D101" s="100" t="s">
        <v>585</v>
      </c>
      <c r="E101" s="100" t="s">
        <v>586</v>
      </c>
      <c r="F101" s="100" t="s">
        <v>32</v>
      </c>
      <c r="G101" s="123">
        <v>3</v>
      </c>
      <c r="H101" s="101">
        <v>10</v>
      </c>
      <c r="I101" s="43">
        <v>0</v>
      </c>
      <c r="J101" s="43">
        <v>3</v>
      </c>
      <c r="K101" s="43">
        <v>11</v>
      </c>
      <c r="L101" s="43">
        <v>0</v>
      </c>
      <c r="M101" s="102"/>
      <c r="N101" s="103">
        <v>4</v>
      </c>
      <c r="O101" s="103">
        <v>3</v>
      </c>
      <c r="P101" s="60">
        <v>3</v>
      </c>
      <c r="Q101" s="61" t="s">
        <v>263</v>
      </c>
      <c r="R101" s="104">
        <v>0</v>
      </c>
      <c r="S101" s="105" t="s">
        <v>264</v>
      </c>
      <c r="T101" s="105" t="s">
        <v>264</v>
      </c>
      <c r="U101" s="106" t="s">
        <v>264</v>
      </c>
      <c r="V101" s="62" t="s">
        <v>266</v>
      </c>
      <c r="W101" s="62" t="s">
        <v>274</v>
      </c>
      <c r="X101" s="62" t="s">
        <v>274</v>
      </c>
      <c r="Y101" s="62" t="s">
        <v>267</v>
      </c>
      <c r="Z101" s="65">
        <v>0.75</v>
      </c>
      <c r="AA101" s="107" t="s">
        <v>268</v>
      </c>
      <c r="AB101" s="108">
        <v>0.75</v>
      </c>
      <c r="AC101" s="109" t="s">
        <v>299</v>
      </c>
      <c r="AD101" s="110" t="s">
        <v>279</v>
      </c>
      <c r="AE101" s="64" t="s">
        <v>299</v>
      </c>
      <c r="AF101" s="111" t="s">
        <v>587</v>
      </c>
      <c r="AG101" s="100" t="s">
        <v>270</v>
      </c>
      <c r="AH101" s="112" t="s">
        <v>224</v>
      </c>
      <c r="AI101" t="s">
        <v>588</v>
      </c>
    </row>
    <row r="102" spans="2:35" ht="409.6" x14ac:dyDescent="0.2">
      <c r="B102" s="99" t="s">
        <v>140</v>
      </c>
      <c r="C102" s="100" t="s">
        <v>573</v>
      </c>
      <c r="D102" s="100" t="s">
        <v>589</v>
      </c>
      <c r="E102" s="100" t="s">
        <v>590</v>
      </c>
      <c r="F102" s="100" t="s">
        <v>32</v>
      </c>
      <c r="G102" s="123">
        <v>4</v>
      </c>
      <c r="H102" s="101">
        <v>4</v>
      </c>
      <c r="I102" s="43">
        <v>4</v>
      </c>
      <c r="J102" s="43">
        <v>0</v>
      </c>
      <c r="K102" s="43">
        <v>0</v>
      </c>
      <c r="L102" s="43">
        <v>0</v>
      </c>
      <c r="M102" s="102">
        <v>1</v>
      </c>
      <c r="N102" s="103">
        <v>1</v>
      </c>
      <c r="O102" s="103">
        <v>1</v>
      </c>
      <c r="P102" s="60">
        <v>1</v>
      </c>
      <c r="Q102" s="61" t="s">
        <v>263</v>
      </c>
      <c r="R102" s="104" t="s">
        <v>264</v>
      </c>
      <c r="S102" s="105" t="s">
        <v>264</v>
      </c>
      <c r="T102" s="105" t="s">
        <v>264</v>
      </c>
      <c r="U102" s="106" t="s">
        <v>264</v>
      </c>
      <c r="V102" s="62" t="s">
        <v>274</v>
      </c>
      <c r="W102" s="62" t="s">
        <v>267</v>
      </c>
      <c r="X102" s="62" t="s">
        <v>267</v>
      </c>
      <c r="Y102" s="62" t="s">
        <v>267</v>
      </c>
      <c r="Z102" s="65" t="s">
        <v>279</v>
      </c>
      <c r="AA102" s="107" t="s">
        <v>299</v>
      </c>
      <c r="AB102" s="108">
        <v>1</v>
      </c>
      <c r="AC102" s="109">
        <v>1</v>
      </c>
      <c r="AD102" s="110" t="s">
        <v>279</v>
      </c>
      <c r="AE102" s="64">
        <v>1</v>
      </c>
      <c r="AF102" s="111" t="s">
        <v>591</v>
      </c>
      <c r="AG102" s="100" t="s">
        <v>270</v>
      </c>
      <c r="AH102" s="112" t="s">
        <v>224</v>
      </c>
      <c r="AI102" t="s">
        <v>588</v>
      </c>
    </row>
    <row r="103" spans="2:35" ht="368" x14ac:dyDescent="0.2">
      <c r="B103" s="99" t="s">
        <v>140</v>
      </c>
      <c r="C103" s="100" t="s">
        <v>573</v>
      </c>
      <c r="D103" s="100" t="s">
        <v>589</v>
      </c>
      <c r="E103" s="100" t="s">
        <v>592</v>
      </c>
      <c r="F103" s="100" t="s">
        <v>32</v>
      </c>
      <c r="G103" s="123">
        <v>1</v>
      </c>
      <c r="H103" s="101">
        <v>1</v>
      </c>
      <c r="I103" s="43">
        <v>0</v>
      </c>
      <c r="J103" s="43">
        <v>0</v>
      </c>
      <c r="K103" s="43">
        <v>1</v>
      </c>
      <c r="L103" s="43">
        <v>0</v>
      </c>
      <c r="M103" s="102"/>
      <c r="N103" s="103"/>
      <c r="O103" s="103">
        <v>1</v>
      </c>
      <c r="P103" s="60"/>
      <c r="Q103" s="61" t="s">
        <v>263</v>
      </c>
      <c r="R103" s="104">
        <v>0</v>
      </c>
      <c r="S103" s="105">
        <v>0</v>
      </c>
      <c r="T103" s="105" t="s">
        <v>264</v>
      </c>
      <c r="U103" s="106">
        <v>0</v>
      </c>
      <c r="V103" s="62" t="s">
        <v>266</v>
      </c>
      <c r="W103" s="62" t="s">
        <v>266</v>
      </c>
      <c r="X103" s="62" t="s">
        <v>274</v>
      </c>
      <c r="Y103" s="62" t="s">
        <v>266</v>
      </c>
      <c r="Z103" s="65" t="s">
        <v>268</v>
      </c>
      <c r="AA103" s="107" t="s">
        <v>268</v>
      </c>
      <c r="AB103" s="108" t="s">
        <v>268</v>
      </c>
      <c r="AC103" s="109">
        <v>1</v>
      </c>
      <c r="AD103" s="110" t="s">
        <v>268</v>
      </c>
      <c r="AE103" s="64">
        <v>1</v>
      </c>
      <c r="AF103" s="111" t="s">
        <v>593</v>
      </c>
      <c r="AG103" s="100" t="s">
        <v>270</v>
      </c>
      <c r="AH103" s="112" t="s">
        <v>224</v>
      </c>
      <c r="AI103" t="s">
        <v>588</v>
      </c>
    </row>
    <row r="104" spans="2:35" ht="409.6" x14ac:dyDescent="0.2">
      <c r="B104" s="99" t="s">
        <v>140</v>
      </c>
      <c r="C104" s="100" t="s">
        <v>573</v>
      </c>
      <c r="D104" s="100" t="s">
        <v>594</v>
      </c>
      <c r="E104" s="100" t="s">
        <v>595</v>
      </c>
      <c r="F104" s="100" t="s">
        <v>32</v>
      </c>
      <c r="G104" s="123">
        <v>1</v>
      </c>
      <c r="H104" s="101">
        <v>1</v>
      </c>
      <c r="I104" s="43">
        <v>1</v>
      </c>
      <c r="J104" s="43">
        <v>0</v>
      </c>
      <c r="K104" s="43">
        <v>0</v>
      </c>
      <c r="L104" s="43">
        <v>0</v>
      </c>
      <c r="M104" s="102">
        <v>1</v>
      </c>
      <c r="N104" s="103"/>
      <c r="O104" s="103"/>
      <c r="P104" s="60"/>
      <c r="Q104" s="61" t="s">
        <v>263</v>
      </c>
      <c r="R104" s="104" t="s">
        <v>264</v>
      </c>
      <c r="S104" s="105">
        <v>0</v>
      </c>
      <c r="T104" s="105">
        <v>0</v>
      </c>
      <c r="U104" s="106">
        <v>0</v>
      </c>
      <c r="V104" s="62" t="s">
        <v>274</v>
      </c>
      <c r="W104" s="62" t="s">
        <v>266</v>
      </c>
      <c r="X104" s="62" t="s">
        <v>266</v>
      </c>
      <c r="Y104" s="62" t="s">
        <v>266</v>
      </c>
      <c r="Z104" s="65" t="s">
        <v>268</v>
      </c>
      <c r="AA104" s="107">
        <v>1</v>
      </c>
      <c r="AB104" s="108" t="s">
        <v>268</v>
      </c>
      <c r="AC104" s="109"/>
      <c r="AD104" s="110" t="s">
        <v>268</v>
      </c>
      <c r="AE104" s="64">
        <v>1</v>
      </c>
      <c r="AF104" s="111" t="s">
        <v>596</v>
      </c>
      <c r="AG104" s="100" t="s">
        <v>270</v>
      </c>
      <c r="AH104" s="112" t="s">
        <v>224</v>
      </c>
      <c r="AI104" t="s">
        <v>588</v>
      </c>
    </row>
    <row r="105" spans="2:35" ht="409.6" x14ac:dyDescent="0.2">
      <c r="B105" s="99" t="s">
        <v>140</v>
      </c>
      <c r="C105" s="100" t="s">
        <v>573</v>
      </c>
      <c r="D105" s="100" t="s">
        <v>597</v>
      </c>
      <c r="E105" s="100" t="s">
        <v>598</v>
      </c>
      <c r="F105" s="100" t="s">
        <v>32</v>
      </c>
      <c r="G105" s="123">
        <v>3</v>
      </c>
      <c r="H105" s="101">
        <v>10</v>
      </c>
      <c r="I105" s="43">
        <v>10</v>
      </c>
      <c r="J105" s="43">
        <v>0</v>
      </c>
      <c r="K105" s="43">
        <v>1</v>
      </c>
      <c r="L105" s="43">
        <v>0</v>
      </c>
      <c r="M105" s="130"/>
      <c r="N105" s="131">
        <v>4</v>
      </c>
      <c r="O105" s="131">
        <v>3</v>
      </c>
      <c r="P105" s="74">
        <v>3</v>
      </c>
      <c r="Q105" s="61" t="s">
        <v>263</v>
      </c>
      <c r="R105" s="104">
        <v>0</v>
      </c>
      <c r="S105" s="105" t="s">
        <v>264</v>
      </c>
      <c r="T105" s="105" t="s">
        <v>264</v>
      </c>
      <c r="U105" s="106" t="s">
        <v>264</v>
      </c>
      <c r="V105" s="62" t="s">
        <v>265</v>
      </c>
      <c r="W105" s="62" t="s">
        <v>267</v>
      </c>
      <c r="X105" s="62" t="s">
        <v>274</v>
      </c>
      <c r="Y105" s="62" t="s">
        <v>267</v>
      </c>
      <c r="Z105" s="65">
        <v>1</v>
      </c>
      <c r="AA105" s="107">
        <v>1</v>
      </c>
      <c r="AB105" s="108">
        <v>1</v>
      </c>
      <c r="AC105" s="109">
        <v>1</v>
      </c>
      <c r="AD105" s="110" t="s">
        <v>279</v>
      </c>
      <c r="AE105" s="64" t="s">
        <v>299</v>
      </c>
      <c r="AF105" s="111" t="s">
        <v>599</v>
      </c>
      <c r="AG105" s="100" t="s">
        <v>270</v>
      </c>
      <c r="AH105" s="112" t="s">
        <v>224</v>
      </c>
      <c r="AI105" t="s">
        <v>588</v>
      </c>
    </row>
    <row r="106" spans="2:35" ht="220" x14ac:dyDescent="0.2">
      <c r="B106" s="99" t="s">
        <v>140</v>
      </c>
      <c r="C106" s="100" t="s">
        <v>573</v>
      </c>
      <c r="D106" s="100" t="s">
        <v>600</v>
      </c>
      <c r="E106" s="100" t="s">
        <v>601</v>
      </c>
      <c r="F106" s="100" t="s">
        <v>32</v>
      </c>
      <c r="G106" s="123">
        <v>1</v>
      </c>
      <c r="H106" s="101">
        <v>1</v>
      </c>
      <c r="I106" s="43">
        <v>1</v>
      </c>
      <c r="J106" s="43">
        <v>0</v>
      </c>
      <c r="K106" s="43">
        <v>0</v>
      </c>
      <c r="L106" s="43">
        <v>0</v>
      </c>
      <c r="M106" s="130">
        <v>1</v>
      </c>
      <c r="N106" s="131"/>
      <c r="O106" s="131"/>
      <c r="P106" s="74"/>
      <c r="Q106" s="61" t="s">
        <v>263</v>
      </c>
      <c r="R106" s="104" t="s">
        <v>264</v>
      </c>
      <c r="S106" s="105">
        <v>0</v>
      </c>
      <c r="T106" s="105">
        <v>0</v>
      </c>
      <c r="U106" s="106">
        <v>0</v>
      </c>
      <c r="V106" s="62" t="s">
        <v>274</v>
      </c>
      <c r="W106" s="62" t="s">
        <v>266</v>
      </c>
      <c r="X106" s="62" t="s">
        <v>266</v>
      </c>
      <c r="Y106" s="62" t="s">
        <v>266</v>
      </c>
      <c r="Z106" s="65" t="s">
        <v>268</v>
      </c>
      <c r="AA106" s="107">
        <v>1</v>
      </c>
      <c r="AB106" s="108" t="s">
        <v>268</v>
      </c>
      <c r="AC106" s="109"/>
      <c r="AD106" s="110" t="s">
        <v>268</v>
      </c>
      <c r="AE106" s="64">
        <v>1</v>
      </c>
      <c r="AF106" s="111" t="s">
        <v>602</v>
      </c>
      <c r="AG106" s="100" t="s">
        <v>270</v>
      </c>
      <c r="AH106" s="112" t="s">
        <v>224</v>
      </c>
      <c r="AI106" t="s">
        <v>588</v>
      </c>
    </row>
    <row r="107" spans="2:35" ht="250" x14ac:dyDescent="0.2">
      <c r="B107" s="99" t="s">
        <v>140</v>
      </c>
      <c r="C107" s="100" t="s">
        <v>573</v>
      </c>
      <c r="D107" s="100" t="s">
        <v>603</v>
      </c>
      <c r="E107" s="100" t="s">
        <v>604</v>
      </c>
      <c r="F107" s="100" t="s">
        <v>32</v>
      </c>
      <c r="G107" s="123">
        <v>2</v>
      </c>
      <c r="H107" s="101">
        <v>2</v>
      </c>
      <c r="I107" s="43">
        <v>0</v>
      </c>
      <c r="J107" s="43">
        <v>0</v>
      </c>
      <c r="K107" s="43">
        <v>1</v>
      </c>
      <c r="L107" s="43">
        <v>0</v>
      </c>
      <c r="M107" s="130"/>
      <c r="N107" s="131"/>
      <c r="O107" s="131">
        <v>1</v>
      </c>
      <c r="P107" s="74">
        <v>1</v>
      </c>
      <c r="Q107" s="61" t="s">
        <v>263</v>
      </c>
      <c r="R107" s="104">
        <v>0</v>
      </c>
      <c r="S107" s="105">
        <v>0</v>
      </c>
      <c r="T107" s="105" t="s">
        <v>264</v>
      </c>
      <c r="U107" s="106" t="s">
        <v>264</v>
      </c>
      <c r="V107" s="62" t="s">
        <v>266</v>
      </c>
      <c r="W107" s="62" t="s">
        <v>266</v>
      </c>
      <c r="X107" s="62" t="s">
        <v>274</v>
      </c>
      <c r="Y107" s="62" t="s">
        <v>267</v>
      </c>
      <c r="Z107" s="65" t="s">
        <v>268</v>
      </c>
      <c r="AA107" s="107" t="s">
        <v>268</v>
      </c>
      <c r="AB107" s="108" t="s">
        <v>268</v>
      </c>
      <c r="AC107" s="109">
        <v>1</v>
      </c>
      <c r="AD107" s="110" t="s">
        <v>279</v>
      </c>
      <c r="AE107" s="64">
        <v>0.5</v>
      </c>
      <c r="AF107" s="111" t="s">
        <v>605</v>
      </c>
      <c r="AG107" s="100" t="s">
        <v>270</v>
      </c>
      <c r="AH107" s="112" t="s">
        <v>224</v>
      </c>
      <c r="AI107" t="s">
        <v>588</v>
      </c>
    </row>
    <row r="108" spans="2:35" ht="250" x14ac:dyDescent="0.2">
      <c r="B108" s="99" t="s">
        <v>140</v>
      </c>
      <c r="C108" s="100" t="s">
        <v>573</v>
      </c>
      <c r="D108" s="100" t="s">
        <v>606</v>
      </c>
      <c r="E108" s="100" t="s">
        <v>607</v>
      </c>
      <c r="F108" s="100" t="s">
        <v>32</v>
      </c>
      <c r="G108" s="123">
        <v>1</v>
      </c>
      <c r="H108" s="101">
        <v>1</v>
      </c>
      <c r="I108" s="43">
        <v>0</v>
      </c>
      <c r="J108" s="43">
        <v>0</v>
      </c>
      <c r="K108" s="69">
        <v>0.2</v>
      </c>
      <c r="L108" s="43">
        <v>0</v>
      </c>
      <c r="M108" s="130"/>
      <c r="N108" s="131"/>
      <c r="O108" s="131"/>
      <c r="P108" s="74">
        <v>1</v>
      </c>
      <c r="Q108" s="61" t="s">
        <v>263</v>
      </c>
      <c r="R108" s="104">
        <v>0</v>
      </c>
      <c r="S108" s="105">
        <v>0</v>
      </c>
      <c r="T108" s="105">
        <v>0</v>
      </c>
      <c r="U108" s="106" t="s">
        <v>264</v>
      </c>
      <c r="V108" s="62" t="s">
        <v>266</v>
      </c>
      <c r="W108" s="62" t="s">
        <v>266</v>
      </c>
      <c r="X108" s="62" t="s">
        <v>265</v>
      </c>
      <c r="Y108" s="62" t="s">
        <v>267</v>
      </c>
      <c r="Z108" s="65" t="s">
        <v>268</v>
      </c>
      <c r="AA108" s="107" t="s">
        <v>268</v>
      </c>
      <c r="AB108" s="108" t="s">
        <v>268</v>
      </c>
      <c r="AC108" s="109"/>
      <c r="AD108" s="110" t="s">
        <v>279</v>
      </c>
      <c r="AE108" s="64">
        <v>0.2</v>
      </c>
      <c r="AF108" s="111" t="s">
        <v>608</v>
      </c>
      <c r="AG108" s="100" t="s">
        <v>270</v>
      </c>
      <c r="AH108" s="112" t="s">
        <v>224</v>
      </c>
      <c r="AI108" t="s">
        <v>588</v>
      </c>
    </row>
    <row r="109" spans="2:35" ht="260" x14ac:dyDescent="0.2">
      <c r="B109" s="99" t="s">
        <v>140</v>
      </c>
      <c r="C109" s="100" t="s">
        <v>573</v>
      </c>
      <c r="D109" s="100" t="s">
        <v>609</v>
      </c>
      <c r="E109" s="100" t="s">
        <v>610</v>
      </c>
      <c r="F109" s="100" t="s">
        <v>32</v>
      </c>
      <c r="G109" s="123">
        <v>1</v>
      </c>
      <c r="H109" s="101">
        <v>1</v>
      </c>
      <c r="I109" s="43">
        <v>0</v>
      </c>
      <c r="J109" s="43">
        <v>0</v>
      </c>
      <c r="K109" s="66">
        <v>0.5</v>
      </c>
      <c r="L109" s="43">
        <v>0</v>
      </c>
      <c r="M109" s="130"/>
      <c r="N109" s="131"/>
      <c r="O109" s="131">
        <v>1</v>
      </c>
      <c r="P109" s="74"/>
      <c r="Q109" s="61" t="s">
        <v>263</v>
      </c>
      <c r="R109" s="104">
        <v>0</v>
      </c>
      <c r="S109" s="105">
        <v>0</v>
      </c>
      <c r="T109" s="105" t="s">
        <v>264</v>
      </c>
      <c r="U109" s="106">
        <v>0</v>
      </c>
      <c r="V109" s="62" t="s">
        <v>266</v>
      </c>
      <c r="W109" s="62" t="s">
        <v>266</v>
      </c>
      <c r="X109" s="62" t="s">
        <v>274</v>
      </c>
      <c r="Y109" s="62" t="s">
        <v>266</v>
      </c>
      <c r="Z109" s="65" t="s">
        <v>268</v>
      </c>
      <c r="AA109" s="107" t="s">
        <v>268</v>
      </c>
      <c r="AB109" s="108" t="s">
        <v>268</v>
      </c>
      <c r="AC109" s="109">
        <v>0.5</v>
      </c>
      <c r="AD109" s="110" t="s">
        <v>268</v>
      </c>
      <c r="AE109" s="64">
        <v>0.5</v>
      </c>
      <c r="AF109" s="111" t="s">
        <v>611</v>
      </c>
      <c r="AG109" s="100" t="s">
        <v>270</v>
      </c>
      <c r="AH109" s="112" t="s">
        <v>224</v>
      </c>
      <c r="AI109" t="s">
        <v>588</v>
      </c>
    </row>
    <row r="110" spans="2:35" ht="409.6" x14ac:dyDescent="0.2">
      <c r="B110" s="99" t="s">
        <v>140</v>
      </c>
      <c r="C110" s="100" t="s">
        <v>573</v>
      </c>
      <c r="D110" s="100" t="s">
        <v>612</v>
      </c>
      <c r="E110" s="100" t="s">
        <v>613</v>
      </c>
      <c r="F110" s="100" t="s">
        <v>32</v>
      </c>
      <c r="G110" s="123">
        <v>2</v>
      </c>
      <c r="H110" s="101">
        <v>1</v>
      </c>
      <c r="I110" s="43">
        <v>0</v>
      </c>
      <c r="J110" s="43">
        <v>0</v>
      </c>
      <c r="K110" s="69">
        <v>0.25</v>
      </c>
      <c r="L110" s="43">
        <v>0</v>
      </c>
      <c r="M110" s="130"/>
      <c r="N110" s="131"/>
      <c r="O110" s="131">
        <v>0.5</v>
      </c>
      <c r="P110" s="74">
        <v>0.5</v>
      </c>
      <c r="Q110" s="61" t="s">
        <v>263</v>
      </c>
      <c r="R110" s="104">
        <v>0</v>
      </c>
      <c r="S110" s="105">
        <v>0</v>
      </c>
      <c r="T110" s="105" t="s">
        <v>264</v>
      </c>
      <c r="U110" s="106" t="s">
        <v>264</v>
      </c>
      <c r="V110" s="62" t="s">
        <v>266</v>
      </c>
      <c r="W110" s="62" t="s">
        <v>266</v>
      </c>
      <c r="X110" s="62" t="s">
        <v>274</v>
      </c>
      <c r="Y110" s="62" t="s">
        <v>267</v>
      </c>
      <c r="Z110" s="65" t="s">
        <v>268</v>
      </c>
      <c r="AA110" s="107" t="s">
        <v>268</v>
      </c>
      <c r="AB110" s="108" t="s">
        <v>268</v>
      </c>
      <c r="AC110" s="109">
        <v>0.5</v>
      </c>
      <c r="AD110" s="110" t="s">
        <v>279</v>
      </c>
      <c r="AE110" s="64">
        <v>0.25</v>
      </c>
      <c r="AF110" s="111" t="s">
        <v>614</v>
      </c>
      <c r="AG110" s="100" t="s">
        <v>270</v>
      </c>
      <c r="AH110" s="112" t="s">
        <v>224</v>
      </c>
      <c r="AI110" t="s">
        <v>588</v>
      </c>
    </row>
    <row r="111" spans="2:35" ht="296" x14ac:dyDescent="0.2">
      <c r="B111" s="99" t="s">
        <v>140</v>
      </c>
      <c r="C111" s="100" t="s">
        <v>573</v>
      </c>
      <c r="D111" s="100" t="s">
        <v>615</v>
      </c>
      <c r="E111" s="100" t="s">
        <v>616</v>
      </c>
      <c r="F111" s="100" t="s">
        <v>32</v>
      </c>
      <c r="G111" s="123">
        <v>4</v>
      </c>
      <c r="H111" s="101">
        <v>4</v>
      </c>
      <c r="I111" s="43">
        <v>4</v>
      </c>
      <c r="J111" s="43">
        <v>0</v>
      </c>
      <c r="K111" s="43">
        <v>0</v>
      </c>
      <c r="L111" s="43">
        <v>0</v>
      </c>
      <c r="M111" s="130">
        <v>1</v>
      </c>
      <c r="N111" s="131">
        <v>1</v>
      </c>
      <c r="O111" s="131">
        <v>1</v>
      </c>
      <c r="P111" s="74">
        <v>1</v>
      </c>
      <c r="Q111" s="61" t="s">
        <v>263</v>
      </c>
      <c r="R111" s="104" t="s">
        <v>264</v>
      </c>
      <c r="S111" s="105" t="s">
        <v>264</v>
      </c>
      <c r="T111" s="105" t="s">
        <v>264</v>
      </c>
      <c r="U111" s="106" t="s">
        <v>264</v>
      </c>
      <c r="V111" s="62" t="s">
        <v>274</v>
      </c>
      <c r="W111" s="62" t="s">
        <v>267</v>
      </c>
      <c r="X111" s="62" t="s">
        <v>267</v>
      </c>
      <c r="Y111" s="62" t="s">
        <v>267</v>
      </c>
      <c r="Z111" s="65" t="s">
        <v>279</v>
      </c>
      <c r="AA111" s="107" t="s">
        <v>299</v>
      </c>
      <c r="AB111" s="108">
        <v>1</v>
      </c>
      <c r="AC111" s="109">
        <v>1</v>
      </c>
      <c r="AD111" s="110" t="s">
        <v>279</v>
      </c>
      <c r="AE111" s="64">
        <v>1</v>
      </c>
      <c r="AF111" s="111" t="s">
        <v>617</v>
      </c>
      <c r="AG111" s="100" t="s">
        <v>270</v>
      </c>
      <c r="AH111" s="112" t="s">
        <v>224</v>
      </c>
      <c r="AI111" t="s">
        <v>588</v>
      </c>
    </row>
    <row r="112" spans="2:35" ht="230" x14ac:dyDescent="0.2">
      <c r="B112" s="99" t="s">
        <v>140</v>
      </c>
      <c r="C112" s="100" t="s">
        <v>573</v>
      </c>
      <c r="D112" s="100" t="s">
        <v>618</v>
      </c>
      <c r="E112" s="100" t="s">
        <v>619</v>
      </c>
      <c r="F112" s="100" t="s">
        <v>32</v>
      </c>
      <c r="G112" s="123">
        <v>3</v>
      </c>
      <c r="H112" s="101">
        <v>10</v>
      </c>
      <c r="I112" s="43">
        <v>0</v>
      </c>
      <c r="J112" s="43">
        <v>10</v>
      </c>
      <c r="K112" s="43">
        <v>0</v>
      </c>
      <c r="L112" s="43">
        <v>0</v>
      </c>
      <c r="M112" s="130"/>
      <c r="N112" s="131">
        <v>5</v>
      </c>
      <c r="O112" s="131">
        <v>4</v>
      </c>
      <c r="P112" s="74">
        <v>1</v>
      </c>
      <c r="Q112" s="61" t="s">
        <v>263</v>
      </c>
      <c r="R112" s="104">
        <v>0</v>
      </c>
      <c r="S112" s="105" t="s">
        <v>264</v>
      </c>
      <c r="T112" s="105" t="s">
        <v>264</v>
      </c>
      <c r="U112" s="106" t="s">
        <v>264</v>
      </c>
      <c r="V112" s="62" t="s">
        <v>266</v>
      </c>
      <c r="W112" s="62" t="s">
        <v>274</v>
      </c>
      <c r="X112" s="62" t="s">
        <v>267</v>
      </c>
      <c r="Y112" s="62" t="s">
        <v>267</v>
      </c>
      <c r="Z112" s="65">
        <v>1</v>
      </c>
      <c r="AA112" s="107" t="s">
        <v>268</v>
      </c>
      <c r="AB112" s="108">
        <v>1</v>
      </c>
      <c r="AC112" s="109">
        <v>1</v>
      </c>
      <c r="AD112" s="110" t="s">
        <v>279</v>
      </c>
      <c r="AE112" s="64">
        <v>1</v>
      </c>
      <c r="AF112" s="111" t="s">
        <v>620</v>
      </c>
      <c r="AG112" s="100" t="s">
        <v>270</v>
      </c>
      <c r="AH112" s="112" t="s">
        <v>224</v>
      </c>
      <c r="AI112" t="s">
        <v>588</v>
      </c>
    </row>
    <row r="113" spans="2:35" ht="409.6" x14ac:dyDescent="0.2">
      <c r="B113" s="99" t="s">
        <v>140</v>
      </c>
      <c r="C113" s="100" t="s">
        <v>573</v>
      </c>
      <c r="D113" s="100" t="s">
        <v>621</v>
      </c>
      <c r="E113" s="100" t="s">
        <v>622</v>
      </c>
      <c r="F113" s="100" t="s">
        <v>32</v>
      </c>
      <c r="G113" s="123">
        <v>1</v>
      </c>
      <c r="H113" s="101">
        <v>1</v>
      </c>
      <c r="I113" s="43">
        <v>0</v>
      </c>
      <c r="J113" s="66">
        <v>0.2</v>
      </c>
      <c r="K113" s="43">
        <v>0</v>
      </c>
      <c r="L113" s="43">
        <v>0</v>
      </c>
      <c r="M113" s="130"/>
      <c r="N113" s="131">
        <v>1</v>
      </c>
      <c r="O113" s="131"/>
      <c r="P113" s="74"/>
      <c r="Q113" s="61" t="s">
        <v>263</v>
      </c>
      <c r="R113" s="104">
        <v>0</v>
      </c>
      <c r="S113" s="105" t="s">
        <v>264</v>
      </c>
      <c r="T113" s="105">
        <v>0</v>
      </c>
      <c r="U113" s="106">
        <v>0</v>
      </c>
      <c r="V113" s="62" t="s">
        <v>266</v>
      </c>
      <c r="W113" s="62" t="s">
        <v>274</v>
      </c>
      <c r="X113" s="62" t="s">
        <v>266</v>
      </c>
      <c r="Y113" s="62" t="s">
        <v>266</v>
      </c>
      <c r="Z113" s="65">
        <v>0.2</v>
      </c>
      <c r="AA113" s="107" t="s">
        <v>268</v>
      </c>
      <c r="AB113" s="108">
        <v>0.2</v>
      </c>
      <c r="AC113" s="109">
        <v>0.2</v>
      </c>
      <c r="AD113" s="110" t="s">
        <v>268</v>
      </c>
      <c r="AE113" s="64">
        <v>0.2</v>
      </c>
      <c r="AF113" s="111" t="s">
        <v>623</v>
      </c>
      <c r="AG113" s="100" t="s">
        <v>270</v>
      </c>
      <c r="AH113" s="112" t="s">
        <v>224</v>
      </c>
      <c r="AI113" t="s">
        <v>588</v>
      </c>
    </row>
    <row r="114" spans="2:35" ht="130" x14ac:dyDescent="0.2">
      <c r="B114" s="99" t="s">
        <v>140</v>
      </c>
      <c r="C114" s="100" t="s">
        <v>573</v>
      </c>
      <c r="D114" s="100" t="s">
        <v>624</v>
      </c>
      <c r="E114" s="100" t="s">
        <v>625</v>
      </c>
      <c r="F114" s="123" t="s">
        <v>32</v>
      </c>
      <c r="G114" s="124">
        <v>1</v>
      </c>
      <c r="H114" s="101">
        <v>1</v>
      </c>
      <c r="I114" s="43">
        <v>0</v>
      </c>
      <c r="J114" s="43">
        <v>0</v>
      </c>
      <c r="K114" s="43">
        <v>0</v>
      </c>
      <c r="L114" s="43">
        <v>0</v>
      </c>
      <c r="M114" s="130"/>
      <c r="N114" s="131"/>
      <c r="O114" s="131"/>
      <c r="P114" s="74">
        <v>1</v>
      </c>
      <c r="Q114" s="61" t="s">
        <v>263</v>
      </c>
      <c r="R114" s="104">
        <v>0</v>
      </c>
      <c r="S114" s="105">
        <v>0</v>
      </c>
      <c r="T114" s="105">
        <v>0</v>
      </c>
      <c r="U114" s="106" t="s">
        <v>264</v>
      </c>
      <c r="V114" s="62" t="s">
        <v>266</v>
      </c>
      <c r="W114" s="62" t="s">
        <v>266</v>
      </c>
      <c r="X114" s="62" t="s">
        <v>266</v>
      </c>
      <c r="Y114" s="62" t="s">
        <v>267</v>
      </c>
      <c r="Z114" s="65" t="s">
        <v>268</v>
      </c>
      <c r="AA114" s="107" t="s">
        <v>268</v>
      </c>
      <c r="AB114" s="108" t="s">
        <v>268</v>
      </c>
      <c r="AC114" s="109" t="s">
        <v>268</v>
      </c>
      <c r="AD114" s="110" t="s">
        <v>279</v>
      </c>
      <c r="AE114" s="64">
        <v>0</v>
      </c>
      <c r="AF114" s="111" t="s">
        <v>626</v>
      </c>
      <c r="AG114" s="100" t="s">
        <v>270</v>
      </c>
      <c r="AH114" s="112" t="s">
        <v>222</v>
      </c>
      <c r="AI114" t="s">
        <v>537</v>
      </c>
    </row>
    <row r="115" spans="2:35" ht="121" x14ac:dyDescent="0.2">
      <c r="B115" s="99" t="s">
        <v>140</v>
      </c>
      <c r="C115" s="100" t="s">
        <v>573</v>
      </c>
      <c r="D115" s="100" t="s">
        <v>627</v>
      </c>
      <c r="E115" s="100" t="s">
        <v>628</v>
      </c>
      <c r="F115" s="123" t="s">
        <v>32</v>
      </c>
      <c r="G115" s="124">
        <v>1</v>
      </c>
      <c r="H115" s="101">
        <v>1</v>
      </c>
      <c r="I115" s="43">
        <v>0.5</v>
      </c>
      <c r="J115" s="43">
        <v>0.5</v>
      </c>
      <c r="K115" s="43">
        <v>0</v>
      </c>
      <c r="L115" s="43">
        <v>0</v>
      </c>
      <c r="M115" s="130"/>
      <c r="N115" s="131">
        <v>1</v>
      </c>
      <c r="O115" s="131"/>
      <c r="P115" s="74"/>
      <c r="Q115" s="61" t="s">
        <v>263</v>
      </c>
      <c r="R115" s="104">
        <v>0</v>
      </c>
      <c r="S115" s="105" t="s">
        <v>264</v>
      </c>
      <c r="T115" s="105">
        <v>0</v>
      </c>
      <c r="U115" s="106">
        <v>0</v>
      </c>
      <c r="V115" s="62" t="s">
        <v>265</v>
      </c>
      <c r="W115" s="62" t="s">
        <v>274</v>
      </c>
      <c r="X115" s="62" t="s">
        <v>266</v>
      </c>
      <c r="Y115" s="62" t="s">
        <v>266</v>
      </c>
      <c r="Z115" s="65">
        <v>1</v>
      </c>
      <c r="AA115" s="107">
        <v>0.5</v>
      </c>
      <c r="AB115" s="108">
        <v>1</v>
      </c>
      <c r="AC115" s="109" t="s">
        <v>268</v>
      </c>
      <c r="AD115" s="110" t="s">
        <v>268</v>
      </c>
      <c r="AE115" s="64">
        <v>1</v>
      </c>
      <c r="AF115" s="111" t="s">
        <v>629</v>
      </c>
      <c r="AG115" s="100" t="s">
        <v>270</v>
      </c>
      <c r="AH115" s="112" t="s">
        <v>222</v>
      </c>
      <c r="AI115" t="s">
        <v>537</v>
      </c>
    </row>
    <row r="116" spans="2:35" ht="250" x14ac:dyDescent="0.2">
      <c r="B116" s="99" t="s">
        <v>140</v>
      </c>
      <c r="C116" s="100" t="s">
        <v>573</v>
      </c>
      <c r="D116" s="100" t="s">
        <v>630</v>
      </c>
      <c r="E116" s="100" t="s">
        <v>631</v>
      </c>
      <c r="F116" s="123" t="s">
        <v>32</v>
      </c>
      <c r="G116" s="124">
        <v>1</v>
      </c>
      <c r="H116" s="101">
        <v>1</v>
      </c>
      <c r="I116" s="43">
        <v>0</v>
      </c>
      <c r="J116" s="43">
        <v>1</v>
      </c>
      <c r="K116" s="43">
        <v>0</v>
      </c>
      <c r="L116" s="43">
        <v>0</v>
      </c>
      <c r="M116" s="130"/>
      <c r="N116" s="131">
        <v>1</v>
      </c>
      <c r="O116" s="131"/>
      <c r="P116" s="74"/>
      <c r="Q116" s="61" t="s">
        <v>263</v>
      </c>
      <c r="R116" s="104">
        <v>0</v>
      </c>
      <c r="S116" s="105" t="s">
        <v>264</v>
      </c>
      <c r="T116" s="105">
        <v>0</v>
      </c>
      <c r="U116" s="106">
        <v>0</v>
      </c>
      <c r="V116" s="62" t="s">
        <v>266</v>
      </c>
      <c r="W116" s="62" t="s">
        <v>274</v>
      </c>
      <c r="X116" s="62" t="s">
        <v>266</v>
      </c>
      <c r="Y116" s="62" t="s">
        <v>266</v>
      </c>
      <c r="Z116" s="65">
        <v>1</v>
      </c>
      <c r="AA116" s="107" t="s">
        <v>268</v>
      </c>
      <c r="AB116" s="108">
        <v>1</v>
      </c>
      <c r="AC116" s="109" t="s">
        <v>268</v>
      </c>
      <c r="AD116" s="110" t="s">
        <v>268</v>
      </c>
      <c r="AE116" s="64">
        <v>1</v>
      </c>
      <c r="AF116" s="111" t="s">
        <v>632</v>
      </c>
      <c r="AG116" s="100" t="s">
        <v>270</v>
      </c>
      <c r="AH116" s="112" t="s">
        <v>222</v>
      </c>
      <c r="AI116" t="s">
        <v>537</v>
      </c>
    </row>
    <row r="117" spans="2:35" ht="310" x14ac:dyDescent="0.2">
      <c r="B117" s="99" t="s">
        <v>140</v>
      </c>
      <c r="C117" s="100" t="s">
        <v>633</v>
      </c>
      <c r="D117" s="100" t="s">
        <v>634</v>
      </c>
      <c r="E117" s="100" t="s">
        <v>635</v>
      </c>
      <c r="F117" s="100" t="s">
        <v>32</v>
      </c>
      <c r="G117" s="123">
        <v>3</v>
      </c>
      <c r="H117" s="116">
        <v>1</v>
      </c>
      <c r="I117" s="67">
        <v>0.15</v>
      </c>
      <c r="J117" s="67">
        <v>0.15</v>
      </c>
      <c r="K117" s="67">
        <v>0.35</v>
      </c>
      <c r="L117" s="67">
        <v>0</v>
      </c>
      <c r="M117" s="132"/>
      <c r="N117" s="133">
        <v>0.2</v>
      </c>
      <c r="O117" s="133">
        <v>0.3</v>
      </c>
      <c r="P117" s="75">
        <v>0.5</v>
      </c>
      <c r="Q117" s="61" t="s">
        <v>263</v>
      </c>
      <c r="R117" s="104">
        <v>0</v>
      </c>
      <c r="S117" s="105" t="s">
        <v>451</v>
      </c>
      <c r="T117" s="105" t="s">
        <v>451</v>
      </c>
      <c r="U117" s="106" t="s">
        <v>451</v>
      </c>
      <c r="V117" s="62" t="s">
        <v>265</v>
      </c>
      <c r="W117" s="62" t="s">
        <v>274</v>
      </c>
      <c r="X117" s="62" t="s">
        <v>274</v>
      </c>
      <c r="Y117" s="62" t="s">
        <v>267</v>
      </c>
      <c r="Z117" s="65">
        <v>0.89999999999999991</v>
      </c>
      <c r="AA117" s="107">
        <v>0.15</v>
      </c>
      <c r="AB117" s="108">
        <v>1</v>
      </c>
      <c r="AC117" s="109" t="s">
        <v>299</v>
      </c>
      <c r="AD117" s="110" t="s">
        <v>279</v>
      </c>
      <c r="AE117" s="64">
        <v>0.64999999999999991</v>
      </c>
      <c r="AF117" s="111" t="s">
        <v>636</v>
      </c>
      <c r="AG117" s="100" t="s">
        <v>270</v>
      </c>
      <c r="AH117" s="112" t="s">
        <v>214</v>
      </c>
      <c r="AI117" t="s">
        <v>637</v>
      </c>
    </row>
    <row r="118" spans="2:35" ht="409.6" x14ac:dyDescent="0.2">
      <c r="B118" s="99" t="s">
        <v>140</v>
      </c>
      <c r="C118" s="100" t="s">
        <v>633</v>
      </c>
      <c r="D118" s="100" t="s">
        <v>638</v>
      </c>
      <c r="E118" s="100" t="s">
        <v>639</v>
      </c>
      <c r="F118" s="100" t="s">
        <v>72</v>
      </c>
      <c r="G118" s="123">
        <v>4</v>
      </c>
      <c r="H118" s="101">
        <v>2</v>
      </c>
      <c r="I118" s="43">
        <v>2</v>
      </c>
      <c r="J118" s="43">
        <v>2</v>
      </c>
      <c r="K118" s="43">
        <v>2</v>
      </c>
      <c r="L118" s="43">
        <v>0</v>
      </c>
      <c r="M118" s="130">
        <v>2</v>
      </c>
      <c r="N118" s="131">
        <v>2</v>
      </c>
      <c r="O118" s="131">
        <v>2</v>
      </c>
      <c r="P118" s="74">
        <v>2</v>
      </c>
      <c r="Q118" s="61" t="s">
        <v>263</v>
      </c>
      <c r="R118" s="104" t="s">
        <v>451</v>
      </c>
      <c r="S118" s="105" t="s">
        <v>451</v>
      </c>
      <c r="T118" s="105" t="s">
        <v>451</v>
      </c>
      <c r="U118" s="106" t="s">
        <v>451</v>
      </c>
      <c r="V118" s="62" t="s">
        <v>274</v>
      </c>
      <c r="W118" s="62" t="s">
        <v>274</v>
      </c>
      <c r="X118" s="62" t="s">
        <v>274</v>
      </c>
      <c r="Y118" s="62" t="s">
        <v>267</v>
      </c>
      <c r="Z118" s="65">
        <v>1</v>
      </c>
      <c r="AA118" s="107">
        <v>1</v>
      </c>
      <c r="AB118" s="108">
        <v>1</v>
      </c>
      <c r="AC118" s="109">
        <v>1</v>
      </c>
      <c r="AD118" s="110" t="s">
        <v>279</v>
      </c>
      <c r="AE118" s="64">
        <v>0.75</v>
      </c>
      <c r="AF118" s="111" t="s">
        <v>640</v>
      </c>
      <c r="AG118" s="100">
        <v>0</v>
      </c>
      <c r="AH118" s="112" t="s">
        <v>221</v>
      </c>
      <c r="AI118" t="s">
        <v>641</v>
      </c>
    </row>
    <row r="119" spans="2:35" ht="409.6" x14ac:dyDescent="0.2">
      <c r="B119" s="99" t="s">
        <v>140</v>
      </c>
      <c r="C119" s="100" t="s">
        <v>633</v>
      </c>
      <c r="D119" s="100" t="s">
        <v>642</v>
      </c>
      <c r="E119" s="100" t="s">
        <v>643</v>
      </c>
      <c r="F119" s="100" t="s">
        <v>32</v>
      </c>
      <c r="G119" s="123">
        <v>4</v>
      </c>
      <c r="H119" s="101">
        <v>5</v>
      </c>
      <c r="I119" s="43">
        <v>1</v>
      </c>
      <c r="J119" s="43">
        <v>1</v>
      </c>
      <c r="K119" s="43">
        <v>1</v>
      </c>
      <c r="L119" s="43">
        <v>0</v>
      </c>
      <c r="M119" s="130">
        <v>1</v>
      </c>
      <c r="N119" s="131">
        <v>1</v>
      </c>
      <c r="O119" s="131">
        <v>1</v>
      </c>
      <c r="P119" s="74">
        <v>2</v>
      </c>
      <c r="Q119" s="61" t="s">
        <v>263</v>
      </c>
      <c r="R119" s="104" t="s">
        <v>264</v>
      </c>
      <c r="S119" s="105" t="s">
        <v>264</v>
      </c>
      <c r="T119" s="105" t="s">
        <v>264</v>
      </c>
      <c r="U119" s="106" t="s">
        <v>264</v>
      </c>
      <c r="V119" s="62" t="s">
        <v>274</v>
      </c>
      <c r="W119" s="62" t="s">
        <v>274</v>
      </c>
      <c r="X119" s="62" t="s">
        <v>274</v>
      </c>
      <c r="Y119" s="62" t="s">
        <v>267</v>
      </c>
      <c r="Z119" s="65">
        <v>1</v>
      </c>
      <c r="AA119" s="107">
        <v>1</v>
      </c>
      <c r="AB119" s="108">
        <v>1</v>
      </c>
      <c r="AC119" s="109">
        <v>1</v>
      </c>
      <c r="AD119" s="110" t="s">
        <v>279</v>
      </c>
      <c r="AE119" s="64">
        <v>0.6</v>
      </c>
      <c r="AF119" s="111" t="s">
        <v>644</v>
      </c>
      <c r="AG119" s="100" t="s">
        <v>270</v>
      </c>
      <c r="AH119" s="112" t="s">
        <v>214</v>
      </c>
      <c r="AI119" t="s">
        <v>637</v>
      </c>
    </row>
    <row r="120" spans="2:35" ht="250" x14ac:dyDescent="0.2">
      <c r="B120" s="99" t="s">
        <v>162</v>
      </c>
      <c r="C120" s="100" t="s">
        <v>163</v>
      </c>
      <c r="D120" s="100" t="s">
        <v>645</v>
      </c>
      <c r="E120" s="100" t="s">
        <v>646</v>
      </c>
      <c r="F120" s="123" t="s">
        <v>32</v>
      </c>
      <c r="G120" s="123">
        <v>1</v>
      </c>
      <c r="H120" s="101">
        <v>1</v>
      </c>
      <c r="I120" s="43">
        <v>0</v>
      </c>
      <c r="J120" s="43">
        <v>1</v>
      </c>
      <c r="K120" s="43">
        <v>0</v>
      </c>
      <c r="L120" s="43">
        <v>0</v>
      </c>
      <c r="M120" s="130"/>
      <c r="N120" s="131">
        <v>1</v>
      </c>
      <c r="O120" s="131"/>
      <c r="P120" s="74"/>
      <c r="Q120" s="61" t="s">
        <v>263</v>
      </c>
      <c r="R120" s="104">
        <v>0</v>
      </c>
      <c r="S120" s="105" t="s">
        <v>264</v>
      </c>
      <c r="T120" s="105">
        <v>0</v>
      </c>
      <c r="U120" s="106">
        <v>0</v>
      </c>
      <c r="V120" s="62" t="s">
        <v>266</v>
      </c>
      <c r="W120" s="62" t="s">
        <v>274</v>
      </c>
      <c r="X120" s="62" t="s">
        <v>266</v>
      </c>
      <c r="Y120" s="62" t="s">
        <v>266</v>
      </c>
      <c r="Z120" s="65">
        <v>1</v>
      </c>
      <c r="AA120" s="107" t="s">
        <v>268</v>
      </c>
      <c r="AB120" s="108">
        <v>1</v>
      </c>
      <c r="AC120" s="109" t="s">
        <v>268</v>
      </c>
      <c r="AD120" s="110" t="s">
        <v>268</v>
      </c>
      <c r="AE120" s="64">
        <v>1</v>
      </c>
      <c r="AF120" s="111" t="s">
        <v>647</v>
      </c>
      <c r="AG120" s="100" t="s">
        <v>270</v>
      </c>
      <c r="AH120" s="112" t="s">
        <v>217</v>
      </c>
      <c r="AI120" t="s">
        <v>276</v>
      </c>
    </row>
    <row r="121" spans="2:35" ht="340" x14ac:dyDescent="0.2">
      <c r="B121" s="99" t="s">
        <v>162</v>
      </c>
      <c r="C121" s="100" t="s">
        <v>163</v>
      </c>
      <c r="D121" s="100" t="s">
        <v>648</v>
      </c>
      <c r="E121" s="100" t="s">
        <v>649</v>
      </c>
      <c r="F121" s="123" t="s">
        <v>32</v>
      </c>
      <c r="G121" s="123">
        <v>2</v>
      </c>
      <c r="H121" s="101">
        <v>2</v>
      </c>
      <c r="I121" s="43">
        <v>1</v>
      </c>
      <c r="J121" s="43">
        <v>1</v>
      </c>
      <c r="K121" s="43">
        <v>0</v>
      </c>
      <c r="L121" s="43">
        <v>0</v>
      </c>
      <c r="M121" s="130"/>
      <c r="N121" s="131">
        <v>1</v>
      </c>
      <c r="O121" s="131"/>
      <c r="P121" s="74">
        <v>1</v>
      </c>
      <c r="Q121" s="61" t="s">
        <v>263</v>
      </c>
      <c r="R121" s="104">
        <v>0</v>
      </c>
      <c r="S121" s="105" t="s">
        <v>264</v>
      </c>
      <c r="T121" s="105">
        <v>0</v>
      </c>
      <c r="U121" s="106" t="s">
        <v>264</v>
      </c>
      <c r="V121" s="62" t="s">
        <v>265</v>
      </c>
      <c r="W121" s="62" t="s">
        <v>274</v>
      </c>
      <c r="X121" s="62" t="s">
        <v>266</v>
      </c>
      <c r="Y121" s="62" t="s">
        <v>267</v>
      </c>
      <c r="Z121" s="65">
        <v>1.5</v>
      </c>
      <c r="AA121" s="107">
        <v>0.5</v>
      </c>
      <c r="AB121" s="108">
        <v>1</v>
      </c>
      <c r="AC121" s="109" t="s">
        <v>268</v>
      </c>
      <c r="AD121" s="110" t="s">
        <v>279</v>
      </c>
      <c r="AE121" s="64">
        <v>1</v>
      </c>
      <c r="AF121" s="111" t="s">
        <v>650</v>
      </c>
      <c r="AG121" s="100" t="s">
        <v>270</v>
      </c>
      <c r="AH121" s="112" t="s">
        <v>217</v>
      </c>
      <c r="AI121" t="s">
        <v>276</v>
      </c>
    </row>
    <row r="122" spans="2:35" ht="221" x14ac:dyDescent="0.2">
      <c r="B122" s="99" t="s">
        <v>162</v>
      </c>
      <c r="C122" s="100" t="s">
        <v>163</v>
      </c>
      <c r="D122" s="100" t="s">
        <v>651</v>
      </c>
      <c r="E122" s="100" t="s">
        <v>652</v>
      </c>
      <c r="F122" s="123" t="s">
        <v>32</v>
      </c>
      <c r="G122" s="123">
        <v>2</v>
      </c>
      <c r="H122" s="101">
        <v>2</v>
      </c>
      <c r="I122" s="43">
        <v>0</v>
      </c>
      <c r="J122" s="43">
        <v>1</v>
      </c>
      <c r="K122" s="43">
        <v>3</v>
      </c>
      <c r="L122" s="43">
        <v>0</v>
      </c>
      <c r="M122" s="130"/>
      <c r="N122" s="131">
        <v>1</v>
      </c>
      <c r="O122" s="131"/>
      <c r="P122" s="74">
        <v>1</v>
      </c>
      <c r="Q122" s="61" t="s">
        <v>263</v>
      </c>
      <c r="R122" s="104">
        <v>0</v>
      </c>
      <c r="S122" s="105" t="s">
        <v>264</v>
      </c>
      <c r="T122" s="105">
        <v>0</v>
      </c>
      <c r="U122" s="106" t="s">
        <v>264</v>
      </c>
      <c r="V122" s="62" t="s">
        <v>266</v>
      </c>
      <c r="W122" s="62" t="s">
        <v>274</v>
      </c>
      <c r="X122" s="62" t="s">
        <v>265</v>
      </c>
      <c r="Y122" s="62" t="s">
        <v>267</v>
      </c>
      <c r="Z122" s="65">
        <v>1</v>
      </c>
      <c r="AA122" s="107" t="s">
        <v>268</v>
      </c>
      <c r="AB122" s="108">
        <v>1</v>
      </c>
      <c r="AC122" s="109" t="s">
        <v>299</v>
      </c>
      <c r="AD122" s="110" t="s">
        <v>279</v>
      </c>
      <c r="AE122" s="64" t="s">
        <v>299</v>
      </c>
      <c r="AF122" s="111" t="s">
        <v>653</v>
      </c>
      <c r="AG122" s="100" t="s">
        <v>270</v>
      </c>
      <c r="AH122" s="112" t="s">
        <v>217</v>
      </c>
      <c r="AI122" t="s">
        <v>276</v>
      </c>
    </row>
    <row r="123" spans="2:35" ht="409.6" x14ac:dyDescent="0.2">
      <c r="B123" s="99" t="s">
        <v>162</v>
      </c>
      <c r="C123" s="100" t="s">
        <v>163</v>
      </c>
      <c r="D123" s="100" t="s">
        <v>654</v>
      </c>
      <c r="E123" s="100" t="s">
        <v>655</v>
      </c>
      <c r="F123" s="123" t="s">
        <v>32</v>
      </c>
      <c r="G123" s="123">
        <v>1</v>
      </c>
      <c r="H123" s="101">
        <v>1</v>
      </c>
      <c r="I123" s="43">
        <v>0</v>
      </c>
      <c r="J123" s="66">
        <v>0.5</v>
      </c>
      <c r="K123" s="66">
        <v>0.3</v>
      </c>
      <c r="L123" s="43">
        <v>0</v>
      </c>
      <c r="M123" s="130"/>
      <c r="N123" s="131">
        <v>1</v>
      </c>
      <c r="O123" s="131"/>
      <c r="P123" s="74"/>
      <c r="Q123" s="61" t="s">
        <v>263</v>
      </c>
      <c r="R123" s="104">
        <v>0</v>
      </c>
      <c r="S123" s="105" t="s">
        <v>264</v>
      </c>
      <c r="T123" s="105">
        <v>0</v>
      </c>
      <c r="U123" s="106">
        <v>0</v>
      </c>
      <c r="V123" s="62" t="s">
        <v>266</v>
      </c>
      <c r="W123" s="62" t="s">
        <v>274</v>
      </c>
      <c r="X123" s="62" t="s">
        <v>265</v>
      </c>
      <c r="Y123" s="62" t="s">
        <v>266</v>
      </c>
      <c r="Z123" s="65">
        <v>0.5</v>
      </c>
      <c r="AA123" s="107" t="s">
        <v>268</v>
      </c>
      <c r="AB123" s="108">
        <v>0.5</v>
      </c>
      <c r="AC123" s="109">
        <v>0.8</v>
      </c>
      <c r="AD123" s="110" t="s">
        <v>268</v>
      </c>
      <c r="AE123" s="64">
        <v>0.8</v>
      </c>
      <c r="AF123" s="111" t="s">
        <v>656</v>
      </c>
      <c r="AG123" s="100" t="s">
        <v>270</v>
      </c>
      <c r="AH123" s="112" t="s">
        <v>217</v>
      </c>
      <c r="AI123" t="s">
        <v>276</v>
      </c>
    </row>
    <row r="124" spans="2:35" ht="209" x14ac:dyDescent="0.2">
      <c r="B124" s="99" t="s">
        <v>162</v>
      </c>
      <c r="C124" s="100" t="s">
        <v>163</v>
      </c>
      <c r="D124" s="100" t="s">
        <v>657</v>
      </c>
      <c r="E124" s="100" t="s">
        <v>658</v>
      </c>
      <c r="F124" s="123" t="s">
        <v>32</v>
      </c>
      <c r="G124" s="123">
        <v>1</v>
      </c>
      <c r="H124" s="101">
        <v>1</v>
      </c>
      <c r="I124" s="43">
        <v>0</v>
      </c>
      <c r="J124" s="43">
        <v>1</v>
      </c>
      <c r="K124" s="43">
        <v>0</v>
      </c>
      <c r="L124" s="43">
        <v>0</v>
      </c>
      <c r="M124" s="130"/>
      <c r="N124" s="131">
        <v>1</v>
      </c>
      <c r="O124" s="131"/>
      <c r="P124" s="74"/>
      <c r="Q124" s="61" t="s">
        <v>263</v>
      </c>
      <c r="R124" s="104">
        <v>0</v>
      </c>
      <c r="S124" s="105" t="s">
        <v>264</v>
      </c>
      <c r="T124" s="105">
        <v>0</v>
      </c>
      <c r="U124" s="106">
        <v>0</v>
      </c>
      <c r="V124" s="62" t="s">
        <v>266</v>
      </c>
      <c r="W124" s="62" t="s">
        <v>274</v>
      </c>
      <c r="X124" s="62" t="s">
        <v>266</v>
      </c>
      <c r="Y124" s="62" t="s">
        <v>266</v>
      </c>
      <c r="Z124" s="65">
        <v>1</v>
      </c>
      <c r="AA124" s="107" t="s">
        <v>268</v>
      </c>
      <c r="AB124" s="108">
        <v>1</v>
      </c>
      <c r="AC124" s="109" t="s">
        <v>268</v>
      </c>
      <c r="AD124" s="110" t="s">
        <v>268</v>
      </c>
      <c r="AE124" s="64">
        <v>1</v>
      </c>
      <c r="AF124" s="111" t="s">
        <v>659</v>
      </c>
      <c r="AG124" s="100" t="s">
        <v>270</v>
      </c>
      <c r="AH124" s="112" t="s">
        <v>217</v>
      </c>
      <c r="AI124" t="s">
        <v>276</v>
      </c>
    </row>
    <row r="125" spans="2:35" ht="284" x14ac:dyDescent="0.2">
      <c r="B125" s="99" t="s">
        <v>162</v>
      </c>
      <c r="C125" s="100" t="s">
        <v>163</v>
      </c>
      <c r="D125" s="100" t="s">
        <v>660</v>
      </c>
      <c r="E125" s="100" t="s">
        <v>661</v>
      </c>
      <c r="F125" s="123" t="s">
        <v>32</v>
      </c>
      <c r="G125" s="123">
        <v>1</v>
      </c>
      <c r="H125" s="101">
        <v>1</v>
      </c>
      <c r="I125" s="43">
        <v>0</v>
      </c>
      <c r="J125" s="43">
        <v>0</v>
      </c>
      <c r="K125" s="43">
        <v>0</v>
      </c>
      <c r="L125" s="43">
        <v>0</v>
      </c>
      <c r="M125" s="130"/>
      <c r="N125" s="131"/>
      <c r="O125" s="131"/>
      <c r="P125" s="74">
        <v>1</v>
      </c>
      <c r="Q125" s="61" t="s">
        <v>263</v>
      </c>
      <c r="R125" s="104">
        <v>0</v>
      </c>
      <c r="S125" s="105">
        <v>0</v>
      </c>
      <c r="T125" s="105">
        <v>0</v>
      </c>
      <c r="U125" s="106" t="s">
        <v>264</v>
      </c>
      <c r="V125" s="62" t="s">
        <v>266</v>
      </c>
      <c r="W125" s="62" t="s">
        <v>266</v>
      </c>
      <c r="X125" s="62" t="s">
        <v>266</v>
      </c>
      <c r="Y125" s="62" t="s">
        <v>267</v>
      </c>
      <c r="Z125" s="65" t="s">
        <v>268</v>
      </c>
      <c r="AA125" s="107" t="s">
        <v>268</v>
      </c>
      <c r="AB125" s="108" t="s">
        <v>268</v>
      </c>
      <c r="AC125" s="109" t="s">
        <v>268</v>
      </c>
      <c r="AD125" s="110" t="s">
        <v>279</v>
      </c>
      <c r="AE125" s="64">
        <v>0</v>
      </c>
      <c r="AF125" s="111" t="s">
        <v>662</v>
      </c>
      <c r="AG125" s="100" t="s">
        <v>270</v>
      </c>
      <c r="AH125" s="112" t="s">
        <v>217</v>
      </c>
      <c r="AI125" t="s">
        <v>276</v>
      </c>
    </row>
    <row r="126" spans="2:35" ht="320" x14ac:dyDescent="0.2">
      <c r="B126" s="99" t="s">
        <v>162</v>
      </c>
      <c r="C126" s="100" t="s">
        <v>163</v>
      </c>
      <c r="D126" s="100" t="s">
        <v>663</v>
      </c>
      <c r="E126" s="100" t="s">
        <v>664</v>
      </c>
      <c r="F126" s="123" t="s">
        <v>32</v>
      </c>
      <c r="G126" s="123">
        <v>1</v>
      </c>
      <c r="H126" s="101">
        <v>1</v>
      </c>
      <c r="I126" s="66">
        <v>0.5</v>
      </c>
      <c r="J126" s="43">
        <v>0</v>
      </c>
      <c r="K126" s="66">
        <v>0.5</v>
      </c>
      <c r="L126" s="43">
        <v>0</v>
      </c>
      <c r="M126" s="130"/>
      <c r="N126" s="131"/>
      <c r="O126" s="131">
        <v>1</v>
      </c>
      <c r="P126" s="74"/>
      <c r="Q126" s="61" t="s">
        <v>263</v>
      </c>
      <c r="R126" s="104">
        <v>0</v>
      </c>
      <c r="S126" s="105">
        <v>0</v>
      </c>
      <c r="T126" s="105" t="s">
        <v>264</v>
      </c>
      <c r="U126" s="106">
        <v>0</v>
      </c>
      <c r="V126" s="62" t="s">
        <v>265</v>
      </c>
      <c r="W126" s="62" t="s">
        <v>266</v>
      </c>
      <c r="X126" s="62" t="s">
        <v>274</v>
      </c>
      <c r="Y126" s="62" t="s">
        <v>266</v>
      </c>
      <c r="Z126" s="65">
        <v>0</v>
      </c>
      <c r="AA126" s="107"/>
      <c r="AB126" s="128"/>
      <c r="AC126" s="109">
        <v>1</v>
      </c>
      <c r="AD126" s="110" t="s">
        <v>268</v>
      </c>
      <c r="AE126" s="64">
        <v>1</v>
      </c>
      <c r="AF126" s="111" t="s">
        <v>665</v>
      </c>
      <c r="AG126" s="100" t="s">
        <v>270</v>
      </c>
      <c r="AH126" s="112" t="s">
        <v>217</v>
      </c>
      <c r="AI126" t="s">
        <v>276</v>
      </c>
    </row>
    <row r="127" spans="2:35" ht="310" x14ac:dyDescent="0.2">
      <c r="B127" s="99" t="s">
        <v>162</v>
      </c>
      <c r="C127" s="100" t="s">
        <v>163</v>
      </c>
      <c r="D127" s="100" t="s">
        <v>666</v>
      </c>
      <c r="E127" s="100" t="s">
        <v>667</v>
      </c>
      <c r="F127" s="123" t="s">
        <v>32</v>
      </c>
      <c r="G127" s="123">
        <v>1</v>
      </c>
      <c r="H127" s="101">
        <v>1</v>
      </c>
      <c r="I127" s="66">
        <v>0.5</v>
      </c>
      <c r="J127" s="43">
        <v>0</v>
      </c>
      <c r="K127" s="66">
        <v>0.5</v>
      </c>
      <c r="L127" s="43">
        <v>0</v>
      </c>
      <c r="M127" s="130"/>
      <c r="N127" s="131"/>
      <c r="O127" s="131">
        <v>1</v>
      </c>
      <c r="P127" s="74"/>
      <c r="Q127" s="61" t="s">
        <v>263</v>
      </c>
      <c r="R127" s="104">
        <v>0</v>
      </c>
      <c r="S127" s="105">
        <v>0</v>
      </c>
      <c r="T127" s="105" t="s">
        <v>264</v>
      </c>
      <c r="U127" s="106">
        <v>0</v>
      </c>
      <c r="V127" s="62" t="s">
        <v>265</v>
      </c>
      <c r="W127" s="62" t="s">
        <v>266</v>
      </c>
      <c r="X127" s="62" t="s">
        <v>274</v>
      </c>
      <c r="Y127" s="62" t="s">
        <v>266</v>
      </c>
      <c r="Z127" s="65">
        <v>0</v>
      </c>
      <c r="AA127" s="107"/>
      <c r="AB127" s="128"/>
      <c r="AC127" s="109">
        <v>1</v>
      </c>
      <c r="AD127" s="110" t="s">
        <v>268</v>
      </c>
      <c r="AE127" s="64">
        <v>1</v>
      </c>
      <c r="AF127" s="111" t="s">
        <v>668</v>
      </c>
      <c r="AG127" s="100" t="s">
        <v>270</v>
      </c>
      <c r="AH127" s="112" t="s">
        <v>217</v>
      </c>
      <c r="AI127" t="s">
        <v>276</v>
      </c>
    </row>
    <row r="128" spans="2:35" ht="208" x14ac:dyDescent="0.2">
      <c r="B128" s="99" t="s">
        <v>184</v>
      </c>
      <c r="C128" s="123" t="s">
        <v>185</v>
      </c>
      <c r="D128" s="100" t="s">
        <v>669</v>
      </c>
      <c r="E128" s="100" t="s">
        <v>670</v>
      </c>
      <c r="F128" s="123" t="s">
        <v>32</v>
      </c>
      <c r="G128" s="124">
        <v>1</v>
      </c>
      <c r="H128" s="101">
        <v>1</v>
      </c>
      <c r="I128" s="43">
        <v>1</v>
      </c>
      <c r="J128" s="43">
        <v>0</v>
      </c>
      <c r="K128" s="43">
        <v>0</v>
      </c>
      <c r="L128" s="43">
        <v>0</v>
      </c>
      <c r="M128" s="130"/>
      <c r="N128" s="131">
        <v>1</v>
      </c>
      <c r="O128" s="131"/>
      <c r="P128" s="74"/>
      <c r="Q128" s="61" t="s">
        <v>263</v>
      </c>
      <c r="R128" s="104">
        <v>0</v>
      </c>
      <c r="S128" s="105" t="s">
        <v>264</v>
      </c>
      <c r="T128" s="105">
        <v>0</v>
      </c>
      <c r="U128" s="106">
        <v>0</v>
      </c>
      <c r="V128" s="62" t="s">
        <v>265</v>
      </c>
      <c r="W128" s="62" t="s">
        <v>267</v>
      </c>
      <c r="X128" s="62" t="s">
        <v>266</v>
      </c>
      <c r="Y128" s="62" t="s">
        <v>266</v>
      </c>
      <c r="Z128" s="65">
        <v>1</v>
      </c>
      <c r="AA128" s="107">
        <v>1</v>
      </c>
      <c r="AB128" s="108">
        <v>1</v>
      </c>
      <c r="AC128" s="109" t="s">
        <v>268</v>
      </c>
      <c r="AD128" s="110" t="s">
        <v>268</v>
      </c>
      <c r="AE128" s="64">
        <v>1</v>
      </c>
      <c r="AF128" s="111" t="s">
        <v>671</v>
      </c>
      <c r="AG128" s="100" t="s">
        <v>270</v>
      </c>
      <c r="AH128" s="112" t="s">
        <v>222</v>
      </c>
      <c r="AI128" t="s">
        <v>672</v>
      </c>
    </row>
    <row r="129" spans="2:35" ht="247" x14ac:dyDescent="0.2">
      <c r="B129" s="99" t="s">
        <v>184</v>
      </c>
      <c r="C129" s="123" t="s">
        <v>185</v>
      </c>
      <c r="D129" s="100" t="s">
        <v>673</v>
      </c>
      <c r="E129" s="100" t="s">
        <v>674</v>
      </c>
      <c r="F129" s="123" t="s">
        <v>32</v>
      </c>
      <c r="G129" s="124">
        <v>2</v>
      </c>
      <c r="H129" s="101">
        <v>1</v>
      </c>
      <c r="I129" s="43">
        <v>0</v>
      </c>
      <c r="J129" s="43">
        <v>1</v>
      </c>
      <c r="K129" s="43">
        <v>0</v>
      </c>
      <c r="L129" s="43">
        <v>0</v>
      </c>
      <c r="M129" s="130"/>
      <c r="N129" s="131">
        <v>0.8</v>
      </c>
      <c r="O129" s="131">
        <v>0.2</v>
      </c>
      <c r="P129" s="74"/>
      <c r="Q129" s="61" t="s">
        <v>263</v>
      </c>
      <c r="R129" s="104">
        <v>0</v>
      </c>
      <c r="S129" s="105" t="s">
        <v>264</v>
      </c>
      <c r="T129" s="105" t="s">
        <v>264</v>
      </c>
      <c r="U129" s="106">
        <v>0</v>
      </c>
      <c r="V129" s="62" t="s">
        <v>266</v>
      </c>
      <c r="W129" s="62" t="s">
        <v>274</v>
      </c>
      <c r="X129" s="62" t="s">
        <v>267</v>
      </c>
      <c r="Y129" s="62" t="s">
        <v>266</v>
      </c>
      <c r="Z129" s="65">
        <v>1</v>
      </c>
      <c r="AA129" s="107" t="s">
        <v>268</v>
      </c>
      <c r="AB129" s="108">
        <v>1</v>
      </c>
      <c r="AC129" s="109">
        <v>1</v>
      </c>
      <c r="AD129" s="110" t="s">
        <v>268</v>
      </c>
      <c r="AE129" s="64">
        <v>1</v>
      </c>
      <c r="AF129" s="111" t="s">
        <v>675</v>
      </c>
      <c r="AG129" s="100" t="s">
        <v>270</v>
      </c>
      <c r="AH129" s="112" t="s">
        <v>222</v>
      </c>
      <c r="AI129" t="s">
        <v>672</v>
      </c>
    </row>
    <row r="130" spans="2:35" ht="409.6" x14ac:dyDescent="0.2">
      <c r="B130" s="99" t="s">
        <v>184</v>
      </c>
      <c r="C130" s="123" t="s">
        <v>185</v>
      </c>
      <c r="D130" s="100" t="s">
        <v>676</v>
      </c>
      <c r="E130" s="100" t="s">
        <v>677</v>
      </c>
      <c r="F130" s="123" t="s">
        <v>32</v>
      </c>
      <c r="G130" s="124">
        <v>1</v>
      </c>
      <c r="H130" s="101">
        <v>1</v>
      </c>
      <c r="I130" s="43">
        <v>0</v>
      </c>
      <c r="J130" s="43">
        <v>0</v>
      </c>
      <c r="K130" s="43">
        <v>1</v>
      </c>
      <c r="L130" s="43">
        <v>0</v>
      </c>
      <c r="M130" s="130"/>
      <c r="N130" s="131"/>
      <c r="O130" s="131">
        <v>1</v>
      </c>
      <c r="P130" s="74"/>
      <c r="Q130" s="61" t="s">
        <v>263</v>
      </c>
      <c r="R130" s="104">
        <v>0</v>
      </c>
      <c r="S130" s="105">
        <v>0</v>
      </c>
      <c r="T130" s="105" t="s">
        <v>264</v>
      </c>
      <c r="U130" s="106">
        <v>0</v>
      </c>
      <c r="V130" s="62" t="s">
        <v>266</v>
      </c>
      <c r="W130" s="62" t="s">
        <v>266</v>
      </c>
      <c r="X130" s="62" t="s">
        <v>274</v>
      </c>
      <c r="Y130" s="62" t="s">
        <v>266</v>
      </c>
      <c r="Z130" s="65" t="s">
        <v>268</v>
      </c>
      <c r="AA130" s="107" t="s">
        <v>268</v>
      </c>
      <c r="AB130" s="108" t="s">
        <v>268</v>
      </c>
      <c r="AC130" s="109">
        <v>1</v>
      </c>
      <c r="AD130" s="110" t="s">
        <v>268</v>
      </c>
      <c r="AE130" s="64">
        <v>1</v>
      </c>
      <c r="AF130" s="111" t="s">
        <v>678</v>
      </c>
      <c r="AG130" s="100" t="s">
        <v>270</v>
      </c>
      <c r="AH130" s="112" t="s">
        <v>222</v>
      </c>
      <c r="AI130" t="s">
        <v>672</v>
      </c>
    </row>
    <row r="131" spans="2:35" ht="165" x14ac:dyDescent="0.2">
      <c r="B131" s="99" t="s">
        <v>184</v>
      </c>
      <c r="C131" s="123" t="s">
        <v>185</v>
      </c>
      <c r="D131" s="100" t="s">
        <v>679</v>
      </c>
      <c r="E131" s="100" t="s">
        <v>680</v>
      </c>
      <c r="F131" s="123" t="s">
        <v>72</v>
      </c>
      <c r="G131" s="124">
        <v>4</v>
      </c>
      <c r="H131" s="101">
        <v>1</v>
      </c>
      <c r="I131" s="43">
        <v>1</v>
      </c>
      <c r="J131" s="43">
        <v>1</v>
      </c>
      <c r="K131" s="43">
        <v>1</v>
      </c>
      <c r="L131" s="43">
        <v>0</v>
      </c>
      <c r="M131" s="130">
        <v>1</v>
      </c>
      <c r="N131" s="131">
        <v>1</v>
      </c>
      <c r="O131" s="131">
        <v>1</v>
      </c>
      <c r="P131" s="74">
        <v>1</v>
      </c>
      <c r="Q131" s="61" t="s">
        <v>263</v>
      </c>
      <c r="R131" s="104" t="s">
        <v>264</v>
      </c>
      <c r="S131" s="105" t="s">
        <v>264</v>
      </c>
      <c r="T131" s="105" t="s">
        <v>264</v>
      </c>
      <c r="U131" s="106" t="s">
        <v>264</v>
      </c>
      <c r="V131" s="62" t="s">
        <v>274</v>
      </c>
      <c r="W131" s="62" t="s">
        <v>274</v>
      </c>
      <c r="X131" s="62" t="s">
        <v>274</v>
      </c>
      <c r="Y131" s="62" t="s">
        <v>267</v>
      </c>
      <c r="Z131" s="65">
        <v>1</v>
      </c>
      <c r="AA131" s="107">
        <v>1</v>
      </c>
      <c r="AB131" s="108">
        <v>1</v>
      </c>
      <c r="AC131" s="109">
        <v>1</v>
      </c>
      <c r="AD131" s="110" t="s">
        <v>279</v>
      </c>
      <c r="AE131" s="64">
        <v>0.75</v>
      </c>
      <c r="AF131" s="111" t="s">
        <v>681</v>
      </c>
      <c r="AG131" s="100" t="s">
        <v>270</v>
      </c>
      <c r="AH131" s="112" t="s">
        <v>222</v>
      </c>
      <c r="AI131" t="s">
        <v>672</v>
      </c>
    </row>
    <row r="132" spans="2:35" ht="409.6" x14ac:dyDescent="0.2">
      <c r="B132" s="99" t="s">
        <v>184</v>
      </c>
      <c r="C132" s="123" t="s">
        <v>185</v>
      </c>
      <c r="D132" s="100" t="s">
        <v>682</v>
      </c>
      <c r="E132" s="100" t="s">
        <v>683</v>
      </c>
      <c r="F132" s="100" t="s">
        <v>32</v>
      </c>
      <c r="G132" s="123">
        <v>1</v>
      </c>
      <c r="H132" s="101">
        <v>1</v>
      </c>
      <c r="I132" s="43">
        <v>0</v>
      </c>
      <c r="J132" s="43">
        <v>1</v>
      </c>
      <c r="K132" s="43">
        <v>0</v>
      </c>
      <c r="L132" s="43">
        <v>0</v>
      </c>
      <c r="M132" s="130"/>
      <c r="N132" s="131"/>
      <c r="O132" s="131">
        <v>1</v>
      </c>
      <c r="P132" s="74"/>
      <c r="Q132" s="61" t="s">
        <v>263</v>
      </c>
      <c r="R132" s="104">
        <v>0</v>
      </c>
      <c r="S132" s="105">
        <v>0</v>
      </c>
      <c r="T132" s="105" t="s">
        <v>264</v>
      </c>
      <c r="U132" s="106">
        <v>0</v>
      </c>
      <c r="V132" s="62" t="s">
        <v>266</v>
      </c>
      <c r="W132" s="62" t="s">
        <v>265</v>
      </c>
      <c r="X132" s="62" t="s">
        <v>267</v>
      </c>
      <c r="Y132" s="62" t="s">
        <v>266</v>
      </c>
      <c r="Z132" s="65">
        <v>1</v>
      </c>
      <c r="AA132" s="107" t="s">
        <v>268</v>
      </c>
      <c r="AB132" s="108">
        <v>1</v>
      </c>
      <c r="AC132" s="109">
        <v>1</v>
      </c>
      <c r="AD132" s="110" t="s">
        <v>268</v>
      </c>
      <c r="AE132" s="64">
        <v>1</v>
      </c>
      <c r="AF132" s="111" t="s">
        <v>684</v>
      </c>
      <c r="AG132" s="100" t="s">
        <v>270</v>
      </c>
      <c r="AH132" s="112" t="s">
        <v>215</v>
      </c>
      <c r="AI132" t="s">
        <v>540</v>
      </c>
    </row>
    <row r="133" spans="2:35" ht="290" x14ac:dyDescent="0.2">
      <c r="B133" s="99" t="s">
        <v>184</v>
      </c>
      <c r="C133" s="123" t="s">
        <v>185</v>
      </c>
      <c r="D133" s="100" t="s">
        <v>685</v>
      </c>
      <c r="E133" s="100" t="s">
        <v>686</v>
      </c>
      <c r="F133" s="100" t="s">
        <v>32</v>
      </c>
      <c r="G133" s="123">
        <v>1</v>
      </c>
      <c r="H133" s="101">
        <v>1</v>
      </c>
      <c r="I133" s="43">
        <v>0</v>
      </c>
      <c r="J133" s="43">
        <v>1</v>
      </c>
      <c r="K133" s="43">
        <v>1</v>
      </c>
      <c r="L133" s="43">
        <v>0</v>
      </c>
      <c r="M133" s="130"/>
      <c r="N133" s="131">
        <v>1</v>
      </c>
      <c r="O133" s="131"/>
      <c r="P133" s="74"/>
      <c r="Q133" s="61" t="s">
        <v>263</v>
      </c>
      <c r="R133" s="104">
        <v>0</v>
      </c>
      <c r="S133" s="105" t="s">
        <v>264</v>
      </c>
      <c r="T133" s="105">
        <v>0</v>
      </c>
      <c r="U133" s="106">
        <v>0</v>
      </c>
      <c r="V133" s="62" t="s">
        <v>266</v>
      </c>
      <c r="W133" s="62" t="s">
        <v>274</v>
      </c>
      <c r="X133" s="62" t="s">
        <v>265</v>
      </c>
      <c r="Y133" s="62" t="s">
        <v>266</v>
      </c>
      <c r="Z133" s="65">
        <v>1</v>
      </c>
      <c r="AA133" s="107" t="s">
        <v>268</v>
      </c>
      <c r="AB133" s="108">
        <v>1</v>
      </c>
      <c r="AC133" s="109">
        <v>1</v>
      </c>
      <c r="AD133" s="110" t="s">
        <v>268</v>
      </c>
      <c r="AE133" s="64" t="s">
        <v>299</v>
      </c>
      <c r="AF133" s="111" t="s">
        <v>687</v>
      </c>
      <c r="AG133" s="100" t="s">
        <v>270</v>
      </c>
      <c r="AH133" s="112" t="s">
        <v>215</v>
      </c>
      <c r="AI133" t="s">
        <v>540</v>
      </c>
    </row>
    <row r="134" spans="2:35" ht="370" x14ac:dyDescent="0.2">
      <c r="B134" s="99" t="s">
        <v>184</v>
      </c>
      <c r="C134" s="123" t="s">
        <v>185</v>
      </c>
      <c r="D134" s="100" t="s">
        <v>688</v>
      </c>
      <c r="E134" s="100" t="s">
        <v>689</v>
      </c>
      <c r="F134" s="100" t="s">
        <v>32</v>
      </c>
      <c r="G134" s="123">
        <v>2</v>
      </c>
      <c r="H134" s="101">
        <v>2</v>
      </c>
      <c r="I134" s="43">
        <v>1</v>
      </c>
      <c r="J134" s="43">
        <v>0</v>
      </c>
      <c r="K134" s="43">
        <v>1</v>
      </c>
      <c r="L134" s="43">
        <v>0</v>
      </c>
      <c r="M134" s="130">
        <v>1</v>
      </c>
      <c r="N134" s="131"/>
      <c r="O134" s="131">
        <v>1</v>
      </c>
      <c r="P134" s="74"/>
      <c r="Q134" s="61" t="s">
        <v>263</v>
      </c>
      <c r="R134" s="104" t="s">
        <v>264</v>
      </c>
      <c r="S134" s="105">
        <v>0</v>
      </c>
      <c r="T134" s="105" t="s">
        <v>264</v>
      </c>
      <c r="U134" s="106">
        <v>0</v>
      </c>
      <c r="V134" s="62" t="s">
        <v>274</v>
      </c>
      <c r="W134" s="62" t="s">
        <v>266</v>
      </c>
      <c r="X134" s="62" t="s">
        <v>274</v>
      </c>
      <c r="Y134" s="62" t="s">
        <v>266</v>
      </c>
      <c r="Z134" s="65" t="s">
        <v>268</v>
      </c>
      <c r="AA134" s="107">
        <v>1</v>
      </c>
      <c r="AB134" s="108" t="s">
        <v>268</v>
      </c>
      <c r="AC134" s="109">
        <v>1</v>
      </c>
      <c r="AD134" s="110" t="s">
        <v>268</v>
      </c>
      <c r="AE134" s="64">
        <v>1</v>
      </c>
      <c r="AF134" s="111" t="s">
        <v>690</v>
      </c>
      <c r="AG134" s="100" t="s">
        <v>270</v>
      </c>
      <c r="AH134" s="112" t="s">
        <v>215</v>
      </c>
      <c r="AI134" t="s">
        <v>540</v>
      </c>
    </row>
    <row r="135" spans="2:35" ht="409.6" x14ac:dyDescent="0.2">
      <c r="B135" s="99" t="s">
        <v>184</v>
      </c>
      <c r="C135" s="123" t="s">
        <v>185</v>
      </c>
      <c r="D135" s="100" t="s">
        <v>691</v>
      </c>
      <c r="E135" s="100" t="s">
        <v>692</v>
      </c>
      <c r="F135" s="100" t="s">
        <v>32</v>
      </c>
      <c r="G135" s="123">
        <v>2</v>
      </c>
      <c r="H135" s="101">
        <v>2</v>
      </c>
      <c r="I135" s="43">
        <v>8</v>
      </c>
      <c r="J135" s="43">
        <v>0</v>
      </c>
      <c r="K135" s="43">
        <v>4</v>
      </c>
      <c r="L135" s="43">
        <v>0</v>
      </c>
      <c r="M135" s="130">
        <v>1</v>
      </c>
      <c r="N135" s="131"/>
      <c r="O135" s="131">
        <v>1</v>
      </c>
      <c r="P135" s="74"/>
      <c r="Q135" s="61" t="s">
        <v>263</v>
      </c>
      <c r="R135" s="104" t="s">
        <v>264</v>
      </c>
      <c r="S135" s="105">
        <v>0</v>
      </c>
      <c r="T135" s="105" t="s">
        <v>264</v>
      </c>
      <c r="U135" s="106">
        <v>0</v>
      </c>
      <c r="V135" s="62" t="s">
        <v>274</v>
      </c>
      <c r="W135" s="62" t="s">
        <v>266</v>
      </c>
      <c r="X135" s="62" t="s">
        <v>274</v>
      </c>
      <c r="Y135" s="62" t="s">
        <v>266</v>
      </c>
      <c r="Z135" s="65" t="s">
        <v>268</v>
      </c>
      <c r="AA135" s="107" t="s">
        <v>299</v>
      </c>
      <c r="AB135" s="108" t="s">
        <v>268</v>
      </c>
      <c r="AC135" s="109" t="s">
        <v>299</v>
      </c>
      <c r="AD135" s="110" t="s">
        <v>268</v>
      </c>
      <c r="AE135" s="64" t="s">
        <v>299</v>
      </c>
      <c r="AF135" s="111" t="s">
        <v>693</v>
      </c>
      <c r="AG135" s="100" t="s">
        <v>270</v>
      </c>
      <c r="AH135" s="112" t="s">
        <v>215</v>
      </c>
      <c r="AI135" t="s">
        <v>540</v>
      </c>
    </row>
    <row r="136" spans="2:35" ht="409.6" x14ac:dyDescent="0.2">
      <c r="B136" s="99" t="s">
        <v>184</v>
      </c>
      <c r="C136" s="123" t="s">
        <v>185</v>
      </c>
      <c r="D136" s="100" t="s">
        <v>694</v>
      </c>
      <c r="E136" s="100" t="s">
        <v>695</v>
      </c>
      <c r="F136" s="100" t="s">
        <v>32</v>
      </c>
      <c r="G136" s="123">
        <v>3</v>
      </c>
      <c r="H136" s="101">
        <v>3</v>
      </c>
      <c r="I136" s="43">
        <v>1</v>
      </c>
      <c r="J136" s="43">
        <v>0</v>
      </c>
      <c r="K136" s="43">
        <v>1</v>
      </c>
      <c r="L136" s="43">
        <v>0</v>
      </c>
      <c r="M136" s="130">
        <v>1</v>
      </c>
      <c r="N136" s="131"/>
      <c r="O136" s="131">
        <v>1</v>
      </c>
      <c r="P136" s="74">
        <v>1</v>
      </c>
      <c r="Q136" s="61" t="s">
        <v>263</v>
      </c>
      <c r="R136" s="104" t="s">
        <v>264</v>
      </c>
      <c r="S136" s="105">
        <v>0</v>
      </c>
      <c r="T136" s="105" t="s">
        <v>264</v>
      </c>
      <c r="U136" s="106" t="s">
        <v>264</v>
      </c>
      <c r="V136" s="62" t="s">
        <v>274</v>
      </c>
      <c r="W136" s="62" t="s">
        <v>266</v>
      </c>
      <c r="X136" s="62" t="s">
        <v>274</v>
      </c>
      <c r="Y136" s="62" t="s">
        <v>267</v>
      </c>
      <c r="Z136" s="65" t="s">
        <v>268</v>
      </c>
      <c r="AA136" s="107">
        <v>1</v>
      </c>
      <c r="AB136" s="108" t="s">
        <v>268</v>
      </c>
      <c r="AC136" s="109">
        <v>1</v>
      </c>
      <c r="AD136" s="110" t="s">
        <v>279</v>
      </c>
      <c r="AE136" s="64">
        <v>0.66666666666666663</v>
      </c>
      <c r="AF136" s="111" t="s">
        <v>696</v>
      </c>
      <c r="AG136" s="100" t="s">
        <v>270</v>
      </c>
      <c r="AH136" s="112" t="s">
        <v>215</v>
      </c>
      <c r="AI136" t="s">
        <v>540</v>
      </c>
    </row>
    <row r="137" spans="2:35" ht="409.6" x14ac:dyDescent="0.2">
      <c r="B137" s="99" t="s">
        <v>184</v>
      </c>
      <c r="C137" s="123" t="s">
        <v>185</v>
      </c>
      <c r="D137" s="100" t="s">
        <v>697</v>
      </c>
      <c r="E137" s="100" t="s">
        <v>698</v>
      </c>
      <c r="F137" s="100" t="s">
        <v>32</v>
      </c>
      <c r="G137" s="123">
        <v>2</v>
      </c>
      <c r="H137" s="101">
        <v>2</v>
      </c>
      <c r="I137" s="43">
        <v>0</v>
      </c>
      <c r="J137" s="43">
        <v>1</v>
      </c>
      <c r="K137" s="43">
        <v>1</v>
      </c>
      <c r="L137" s="43">
        <v>0</v>
      </c>
      <c r="M137" s="130"/>
      <c r="N137" s="131">
        <v>1</v>
      </c>
      <c r="O137" s="131"/>
      <c r="P137" s="74">
        <v>1</v>
      </c>
      <c r="Q137" s="61" t="s">
        <v>263</v>
      </c>
      <c r="R137" s="104">
        <v>0</v>
      </c>
      <c r="S137" s="105" t="s">
        <v>264</v>
      </c>
      <c r="T137" s="105">
        <v>0</v>
      </c>
      <c r="U137" s="106" t="s">
        <v>264</v>
      </c>
      <c r="V137" s="62" t="s">
        <v>266</v>
      </c>
      <c r="W137" s="62" t="s">
        <v>274</v>
      </c>
      <c r="X137" s="62" t="s">
        <v>265</v>
      </c>
      <c r="Y137" s="62" t="s">
        <v>267</v>
      </c>
      <c r="Z137" s="65">
        <v>1</v>
      </c>
      <c r="AA137" s="107" t="s">
        <v>268</v>
      </c>
      <c r="AB137" s="108">
        <v>1</v>
      </c>
      <c r="AC137" s="109">
        <v>1</v>
      </c>
      <c r="AD137" s="110" t="s">
        <v>279</v>
      </c>
      <c r="AE137" s="64">
        <v>1</v>
      </c>
      <c r="AF137" s="111" t="s">
        <v>699</v>
      </c>
      <c r="AG137" s="100" t="s">
        <v>270</v>
      </c>
      <c r="AH137" s="112" t="s">
        <v>215</v>
      </c>
      <c r="AI137" t="s">
        <v>540</v>
      </c>
    </row>
    <row r="138" spans="2:35" ht="409.6" thickBot="1" x14ac:dyDescent="0.25">
      <c r="B138" s="76" t="s">
        <v>184</v>
      </c>
      <c r="C138" s="77" t="s">
        <v>185</v>
      </c>
      <c r="D138" s="78" t="s">
        <v>700</v>
      </c>
      <c r="E138" s="78" t="s">
        <v>701</v>
      </c>
      <c r="F138" s="78" t="s">
        <v>32</v>
      </c>
      <c r="G138" s="77">
        <v>2</v>
      </c>
      <c r="H138" s="79">
        <v>2</v>
      </c>
      <c r="I138" s="80">
        <v>1</v>
      </c>
      <c r="J138" s="81">
        <v>0</v>
      </c>
      <c r="K138" s="81">
        <v>1</v>
      </c>
      <c r="L138" s="82">
        <v>0</v>
      </c>
      <c r="M138" s="83">
        <v>1</v>
      </c>
      <c r="N138" s="84"/>
      <c r="O138" s="84">
        <v>1</v>
      </c>
      <c r="P138" s="85"/>
      <c r="Q138" s="86" t="s">
        <v>263</v>
      </c>
      <c r="R138" s="87" t="s">
        <v>264</v>
      </c>
      <c r="S138" s="88">
        <v>0</v>
      </c>
      <c r="T138" s="88" t="s">
        <v>264</v>
      </c>
      <c r="U138" s="89">
        <v>0</v>
      </c>
      <c r="V138" s="90" t="s">
        <v>274</v>
      </c>
      <c r="W138" s="90" t="s">
        <v>266</v>
      </c>
      <c r="X138" s="90" t="s">
        <v>274</v>
      </c>
      <c r="Y138" s="90" t="s">
        <v>266</v>
      </c>
      <c r="Z138" s="91" t="s">
        <v>268</v>
      </c>
      <c r="AA138" s="92">
        <v>1</v>
      </c>
      <c r="AB138" s="93" t="s">
        <v>268</v>
      </c>
      <c r="AC138" s="94">
        <v>1</v>
      </c>
      <c r="AD138" s="95" t="s">
        <v>268</v>
      </c>
      <c r="AE138" s="96">
        <v>1</v>
      </c>
      <c r="AF138" s="97" t="s">
        <v>702</v>
      </c>
      <c r="AG138" s="78" t="s">
        <v>270</v>
      </c>
      <c r="AH138" s="98" t="s">
        <v>215</v>
      </c>
      <c r="AI138" t="s">
        <v>540</v>
      </c>
    </row>
  </sheetData>
  <conditionalFormatting sqref="Q3:Q138">
    <cfRule type="cellIs" dxfId="8" priority="8" operator="equal">
      <formula>"SI"</formula>
    </cfRule>
  </conditionalFormatting>
  <conditionalFormatting sqref="V3:Z138">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3"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5" defaultRowHeight="15" x14ac:dyDescent="0.2"/>
  <cols>
    <col min="2" max="3" width="11.33203125" customWidth="1"/>
  </cols>
  <sheetData>
    <row r="2" spans="2:6" x14ac:dyDescent="0.2">
      <c r="B2" s="1" t="s">
        <v>703</v>
      </c>
      <c r="C2" s="1" t="s">
        <v>704</v>
      </c>
      <c r="F2" s="1">
        <v>0</v>
      </c>
    </row>
    <row r="3" spans="2:6" x14ac:dyDescent="0.2">
      <c r="B3" s="1" t="str">
        <f>F6</f>
        <v>0%</v>
      </c>
      <c r="C3" s="1">
        <v>9.9999999999999998E-17</v>
      </c>
      <c r="E3" t="e">
        <f>INDEX(Hoja1!$C$3:$C$230,MATCH(F2,Hoja1!$B$3:$B$230,0))</f>
        <v>#N/A</v>
      </c>
    </row>
    <row r="4" spans="2:6" x14ac:dyDescent="0.2">
      <c r="B4" s="1">
        <v>0.01</v>
      </c>
      <c r="C4" s="1">
        <v>0.01</v>
      </c>
    </row>
    <row r="5" spans="2:6" x14ac:dyDescent="0.2">
      <c r="B5" s="1">
        <v>0.02</v>
      </c>
      <c r="C5" s="1">
        <v>0.02</v>
      </c>
    </row>
    <row r="6" spans="2:6" x14ac:dyDescent="0.2">
      <c r="B6" s="1">
        <v>0.03</v>
      </c>
      <c r="C6" s="1">
        <v>0.03</v>
      </c>
      <c r="F6" t="str">
        <f>+"0%"</f>
        <v>0%</v>
      </c>
    </row>
    <row r="7" spans="2:6" x14ac:dyDescent="0.2">
      <c r="B7" s="1">
        <v>0.04</v>
      </c>
      <c r="C7" s="1">
        <v>0.04</v>
      </c>
    </row>
    <row r="8" spans="2:6" x14ac:dyDescent="0.2">
      <c r="B8" s="1">
        <v>0.05</v>
      </c>
      <c r="C8" s="1">
        <v>0.05</v>
      </c>
    </row>
    <row r="9" spans="2:6" x14ac:dyDescent="0.2">
      <c r="B9" s="1">
        <v>0.06</v>
      </c>
      <c r="C9" s="1">
        <v>0.06</v>
      </c>
    </row>
    <row r="10" spans="2:6" x14ac:dyDescent="0.2">
      <c r="B10" s="1">
        <v>7.0000000000000007E-2</v>
      </c>
      <c r="C10" s="1">
        <v>7.0000000000000007E-2</v>
      </c>
    </row>
    <row r="11" spans="2:6" x14ac:dyDescent="0.2">
      <c r="B11" s="1">
        <v>0.08</v>
      </c>
      <c r="C11" s="1">
        <v>0.08</v>
      </c>
    </row>
    <row r="12" spans="2:6" x14ac:dyDescent="0.2">
      <c r="B12" s="1">
        <v>0.09</v>
      </c>
      <c r="C12" s="1">
        <v>0.09</v>
      </c>
    </row>
    <row r="13" spans="2:6" x14ac:dyDescent="0.2">
      <c r="B13" s="1">
        <v>0.1</v>
      </c>
      <c r="C13" s="1">
        <v>0.1</v>
      </c>
    </row>
    <row r="14" spans="2:6" x14ac:dyDescent="0.2">
      <c r="B14" s="1">
        <v>0.11</v>
      </c>
      <c r="C14" s="1">
        <v>0.11</v>
      </c>
    </row>
    <row r="15" spans="2:6" x14ac:dyDescent="0.2">
      <c r="B15" s="1">
        <v>0.12</v>
      </c>
      <c r="C15" s="1">
        <v>0.12</v>
      </c>
    </row>
    <row r="16" spans="2:6" x14ac:dyDescent="0.2">
      <c r="B16" s="1">
        <v>0.13</v>
      </c>
      <c r="C16" s="1">
        <v>0.13</v>
      </c>
    </row>
    <row r="17" spans="2:3" x14ac:dyDescent="0.2">
      <c r="B17" s="1">
        <v>0.14000000000000001</v>
      </c>
      <c r="C17" s="1">
        <v>0.14000000000000001</v>
      </c>
    </row>
    <row r="18" spans="2:3" x14ac:dyDescent="0.2">
      <c r="B18" s="1">
        <v>0.15</v>
      </c>
      <c r="C18" s="1">
        <v>0.15</v>
      </c>
    </row>
    <row r="19" spans="2:3" x14ac:dyDescent="0.2">
      <c r="B19" s="1">
        <v>0.16</v>
      </c>
      <c r="C19" s="1">
        <v>0.16</v>
      </c>
    </row>
    <row r="20" spans="2:3" x14ac:dyDescent="0.2">
      <c r="B20" s="1">
        <v>0.17</v>
      </c>
      <c r="C20" s="1">
        <v>0.17</v>
      </c>
    </row>
    <row r="21" spans="2:3" x14ac:dyDescent="0.2">
      <c r="B21" s="1">
        <v>0.18</v>
      </c>
      <c r="C21" s="1">
        <v>0.18</v>
      </c>
    </row>
    <row r="22" spans="2:3" x14ac:dyDescent="0.2">
      <c r="B22" s="1">
        <v>0.19</v>
      </c>
      <c r="C22" s="1">
        <v>0.19</v>
      </c>
    </row>
    <row r="23" spans="2:3" x14ac:dyDescent="0.2">
      <c r="B23" s="1">
        <v>0.2</v>
      </c>
      <c r="C23" s="1">
        <v>0.2</v>
      </c>
    </row>
    <row r="24" spans="2:3" x14ac:dyDescent="0.2">
      <c r="B24" s="1">
        <v>0.21</v>
      </c>
      <c r="C24" s="1">
        <v>0.21</v>
      </c>
    </row>
    <row r="25" spans="2:3" x14ac:dyDescent="0.2">
      <c r="B25" s="1">
        <v>0.22</v>
      </c>
      <c r="C25" s="1">
        <v>0.22</v>
      </c>
    </row>
    <row r="26" spans="2:3" x14ac:dyDescent="0.2">
      <c r="B26" s="1">
        <v>0.23</v>
      </c>
      <c r="C26" s="1">
        <v>0.23</v>
      </c>
    </row>
    <row r="27" spans="2:3" x14ac:dyDescent="0.2">
      <c r="B27" s="1">
        <v>0.24</v>
      </c>
      <c r="C27" s="1">
        <v>0.24</v>
      </c>
    </row>
    <row r="28" spans="2:3" x14ac:dyDescent="0.2">
      <c r="B28" s="1">
        <v>0.25</v>
      </c>
      <c r="C28" s="1">
        <v>0.25</v>
      </c>
    </row>
    <row r="29" spans="2:3" x14ac:dyDescent="0.2">
      <c r="B29" s="1">
        <v>0.26</v>
      </c>
      <c r="C29" s="1">
        <v>0.26</v>
      </c>
    </row>
    <row r="30" spans="2:3" x14ac:dyDescent="0.2">
      <c r="B30" s="1">
        <v>0.27</v>
      </c>
      <c r="C30" s="1">
        <v>0.27</v>
      </c>
    </row>
    <row r="31" spans="2:3" x14ac:dyDescent="0.2">
      <c r="B31" s="1">
        <v>0.28000000000000003</v>
      </c>
      <c r="C31" s="1">
        <v>0.28000000000000003</v>
      </c>
    </row>
    <row r="32" spans="2:3" x14ac:dyDescent="0.2">
      <c r="B32" s="1">
        <v>0.28999999999999998</v>
      </c>
      <c r="C32" s="1">
        <v>0.28999999999999998</v>
      </c>
    </row>
    <row r="33" spans="2:3" x14ac:dyDescent="0.2">
      <c r="B33" s="1">
        <v>0.3</v>
      </c>
      <c r="C33" s="1">
        <v>0.3</v>
      </c>
    </row>
    <row r="34" spans="2:3" x14ac:dyDescent="0.2">
      <c r="B34" s="1">
        <v>0.31</v>
      </c>
      <c r="C34" s="1">
        <v>0.31</v>
      </c>
    </row>
    <row r="35" spans="2:3" x14ac:dyDescent="0.2">
      <c r="B35" s="1">
        <v>0.32</v>
      </c>
      <c r="C35" s="1">
        <v>0.32</v>
      </c>
    </row>
    <row r="36" spans="2:3" x14ac:dyDescent="0.2">
      <c r="B36" s="1">
        <v>0.33</v>
      </c>
      <c r="C36" s="1">
        <v>0.33</v>
      </c>
    </row>
    <row r="37" spans="2:3" x14ac:dyDescent="0.2">
      <c r="B37" s="1">
        <v>0.34</v>
      </c>
      <c r="C37" s="1">
        <v>0.34</v>
      </c>
    </row>
    <row r="38" spans="2:3" x14ac:dyDescent="0.2">
      <c r="B38" s="1">
        <v>0.35</v>
      </c>
      <c r="C38" s="1">
        <v>0.35</v>
      </c>
    </row>
    <row r="39" spans="2:3" x14ac:dyDescent="0.2">
      <c r="B39" s="1">
        <v>0.36</v>
      </c>
      <c r="C39" s="1">
        <v>0.36</v>
      </c>
    </row>
    <row r="40" spans="2:3" x14ac:dyDescent="0.2">
      <c r="B40" s="1">
        <v>0.37</v>
      </c>
      <c r="C40" s="1">
        <v>0.37</v>
      </c>
    </row>
    <row r="41" spans="2:3" x14ac:dyDescent="0.2">
      <c r="B41" s="1">
        <v>0.38</v>
      </c>
      <c r="C41" s="1">
        <v>0.38</v>
      </c>
    </row>
    <row r="42" spans="2:3" x14ac:dyDescent="0.2">
      <c r="B42" s="1">
        <v>0.39</v>
      </c>
      <c r="C42" s="1">
        <v>0.39</v>
      </c>
    </row>
    <row r="43" spans="2:3" x14ac:dyDescent="0.2">
      <c r="B43" s="1">
        <v>0.4</v>
      </c>
      <c r="C43" s="1">
        <v>0.4</v>
      </c>
    </row>
    <row r="44" spans="2:3" x14ac:dyDescent="0.2">
      <c r="B44" s="1">
        <v>0.41</v>
      </c>
      <c r="C44" s="1">
        <v>0.41</v>
      </c>
    </row>
    <row r="45" spans="2:3" x14ac:dyDescent="0.2">
      <c r="B45" s="1">
        <v>0.42</v>
      </c>
      <c r="C45" s="1">
        <v>0.42</v>
      </c>
    </row>
    <row r="46" spans="2:3" x14ac:dyDescent="0.2">
      <c r="B46" s="1">
        <v>0.43</v>
      </c>
      <c r="C46" s="1">
        <v>0.43</v>
      </c>
    </row>
    <row r="47" spans="2:3" x14ac:dyDescent="0.2">
      <c r="B47" s="1">
        <v>0.44</v>
      </c>
      <c r="C47" s="1">
        <v>0.44</v>
      </c>
    </row>
    <row r="48" spans="2:3" x14ac:dyDescent="0.2">
      <c r="B48" s="1">
        <v>0.45</v>
      </c>
      <c r="C48" s="1">
        <v>0.45</v>
      </c>
    </row>
    <row r="49" spans="2:3" x14ac:dyDescent="0.2">
      <c r="B49" s="1">
        <v>0.46</v>
      </c>
      <c r="C49" s="1">
        <v>0.46</v>
      </c>
    </row>
    <row r="50" spans="2:3" x14ac:dyDescent="0.2">
      <c r="B50" s="1">
        <v>0.47</v>
      </c>
      <c r="C50" s="1">
        <v>0.47</v>
      </c>
    </row>
    <row r="51" spans="2:3" x14ac:dyDescent="0.2">
      <c r="B51" s="1">
        <v>0.48</v>
      </c>
      <c r="C51" s="1">
        <v>0.48</v>
      </c>
    </row>
    <row r="52" spans="2:3" x14ac:dyDescent="0.2">
      <c r="B52" s="1">
        <v>0.49</v>
      </c>
      <c r="C52" s="1">
        <v>0.49</v>
      </c>
    </row>
    <row r="53" spans="2:3" x14ac:dyDescent="0.2">
      <c r="B53" s="1">
        <v>0.5</v>
      </c>
      <c r="C53" s="1">
        <v>0.5</v>
      </c>
    </row>
    <row r="54" spans="2:3" x14ac:dyDescent="0.2">
      <c r="B54" s="1">
        <v>0.51</v>
      </c>
      <c r="C54" s="1">
        <v>0.51</v>
      </c>
    </row>
    <row r="55" spans="2:3" x14ac:dyDescent="0.2">
      <c r="B55" s="1">
        <v>0.52</v>
      </c>
      <c r="C55" s="1">
        <v>0.52</v>
      </c>
    </row>
    <row r="56" spans="2:3" x14ac:dyDescent="0.2">
      <c r="B56" s="1">
        <v>0.53</v>
      </c>
      <c r="C56" s="1">
        <v>0.53</v>
      </c>
    </row>
    <row r="57" spans="2:3" x14ac:dyDescent="0.2">
      <c r="B57" s="1">
        <v>0.54</v>
      </c>
      <c r="C57" s="1">
        <v>0.54</v>
      </c>
    </row>
    <row r="58" spans="2:3" x14ac:dyDescent="0.2">
      <c r="B58" s="1">
        <v>0.55000000000000004</v>
      </c>
      <c r="C58" s="1">
        <v>0.55000000000000004</v>
      </c>
    </row>
    <row r="59" spans="2:3" x14ac:dyDescent="0.2">
      <c r="B59" s="1">
        <v>0.56000000000000005</v>
      </c>
      <c r="C59" s="1">
        <v>0.56000000000000005</v>
      </c>
    </row>
    <row r="60" spans="2:3" x14ac:dyDescent="0.2">
      <c r="B60" s="1">
        <v>0.56999999999999995</v>
      </c>
      <c r="C60" s="1">
        <v>0.56999999999999995</v>
      </c>
    </row>
    <row r="61" spans="2:3" x14ac:dyDescent="0.2">
      <c r="B61" s="1">
        <v>0.57999999999999996</v>
      </c>
      <c r="C61" s="1">
        <v>0.57999999999999996</v>
      </c>
    </row>
    <row r="62" spans="2:3" x14ac:dyDescent="0.2">
      <c r="B62" s="1">
        <v>0.59</v>
      </c>
      <c r="C62" s="1">
        <v>0.59</v>
      </c>
    </row>
    <row r="63" spans="2:3" x14ac:dyDescent="0.2">
      <c r="B63" s="1">
        <v>0.6</v>
      </c>
      <c r="C63" s="1">
        <v>0.6</v>
      </c>
    </row>
    <row r="64" spans="2:3" x14ac:dyDescent="0.2">
      <c r="B64" s="1">
        <v>0.61</v>
      </c>
      <c r="C64" s="1">
        <v>0.61</v>
      </c>
    </row>
    <row r="65" spans="2:3" x14ac:dyDescent="0.2">
      <c r="B65" s="1">
        <v>0.62</v>
      </c>
      <c r="C65" s="1">
        <v>0.62</v>
      </c>
    </row>
    <row r="66" spans="2:3" x14ac:dyDescent="0.2">
      <c r="B66" s="1">
        <v>0.63</v>
      </c>
      <c r="C66" s="1">
        <v>0.63</v>
      </c>
    </row>
    <row r="67" spans="2:3" x14ac:dyDescent="0.2">
      <c r="B67" s="1">
        <v>0.64</v>
      </c>
      <c r="C67" s="1">
        <v>0.64</v>
      </c>
    </row>
    <row r="68" spans="2:3" x14ac:dyDescent="0.2">
      <c r="B68" s="1">
        <v>0.65</v>
      </c>
      <c r="C68" s="1">
        <v>0.65</v>
      </c>
    </row>
    <row r="69" spans="2:3" x14ac:dyDescent="0.2">
      <c r="B69" s="1">
        <v>0.66</v>
      </c>
      <c r="C69" s="1">
        <v>0.66</v>
      </c>
    </row>
    <row r="70" spans="2:3" x14ac:dyDescent="0.2">
      <c r="B70" s="1">
        <v>0.67</v>
      </c>
      <c r="C70" s="1">
        <v>0.67</v>
      </c>
    </row>
    <row r="71" spans="2:3" x14ac:dyDescent="0.2">
      <c r="B71" s="1">
        <v>0.68</v>
      </c>
      <c r="C71" s="1">
        <v>0.68</v>
      </c>
    </row>
    <row r="72" spans="2:3" x14ac:dyDescent="0.2">
      <c r="B72" s="1">
        <v>0.69</v>
      </c>
      <c r="C72" s="1">
        <v>0.69</v>
      </c>
    </row>
    <row r="73" spans="2:3" x14ac:dyDescent="0.2">
      <c r="B73" s="1">
        <v>0.7</v>
      </c>
      <c r="C73" s="1">
        <v>0.7</v>
      </c>
    </row>
    <row r="74" spans="2:3" x14ac:dyDescent="0.2">
      <c r="B74" s="1">
        <v>0.71</v>
      </c>
      <c r="C74" s="1">
        <v>0.71</v>
      </c>
    </row>
    <row r="75" spans="2:3" x14ac:dyDescent="0.2">
      <c r="B75" s="1">
        <v>0.72</v>
      </c>
      <c r="C75" s="1">
        <v>0.72</v>
      </c>
    </row>
    <row r="76" spans="2:3" x14ac:dyDescent="0.2">
      <c r="B76" s="1">
        <v>0.73</v>
      </c>
      <c r="C76" s="1">
        <v>0.73</v>
      </c>
    </row>
    <row r="77" spans="2:3" x14ac:dyDescent="0.2">
      <c r="B77" s="1">
        <v>0.74</v>
      </c>
      <c r="C77" s="1">
        <v>0.74</v>
      </c>
    </row>
    <row r="78" spans="2:3" x14ac:dyDescent="0.2">
      <c r="B78" s="1">
        <v>0.75</v>
      </c>
      <c r="C78" s="1">
        <v>0.75</v>
      </c>
    </row>
    <row r="79" spans="2:3" x14ac:dyDescent="0.2">
      <c r="B79" s="1">
        <v>0.76</v>
      </c>
      <c r="C79" s="1">
        <v>0.76</v>
      </c>
    </row>
    <row r="80" spans="2:3" x14ac:dyDescent="0.2">
      <c r="B80" s="1">
        <v>0.77</v>
      </c>
      <c r="C80" s="1">
        <v>0.77</v>
      </c>
    </row>
    <row r="81" spans="2:3" x14ac:dyDescent="0.2">
      <c r="B81" s="1">
        <v>0.78</v>
      </c>
      <c r="C81" s="1">
        <v>0.78</v>
      </c>
    </row>
    <row r="82" spans="2:3" x14ac:dyDescent="0.2">
      <c r="B82" s="1">
        <v>0.79</v>
      </c>
      <c r="C82" s="1">
        <v>0.79</v>
      </c>
    </row>
    <row r="83" spans="2:3" x14ac:dyDescent="0.2">
      <c r="B83" s="1">
        <v>0.8</v>
      </c>
      <c r="C83" s="1">
        <v>0.8</v>
      </c>
    </row>
    <row r="84" spans="2:3" x14ac:dyDescent="0.2">
      <c r="B84" s="1">
        <v>0.81</v>
      </c>
      <c r="C84" s="1">
        <v>0.81</v>
      </c>
    </row>
    <row r="85" spans="2:3" x14ac:dyDescent="0.2">
      <c r="B85" s="1">
        <v>0.82</v>
      </c>
      <c r="C85" s="1">
        <v>0.82</v>
      </c>
    </row>
    <row r="86" spans="2:3" x14ac:dyDescent="0.2">
      <c r="B86" s="1">
        <v>0.83</v>
      </c>
      <c r="C86" s="1">
        <v>0.83</v>
      </c>
    </row>
    <row r="87" spans="2:3" x14ac:dyDescent="0.2">
      <c r="B87" s="1">
        <v>0.84</v>
      </c>
      <c r="C87" s="1">
        <v>0.84</v>
      </c>
    </row>
    <row r="88" spans="2:3" x14ac:dyDescent="0.2">
      <c r="B88" s="1">
        <v>0.85</v>
      </c>
      <c r="C88" s="1">
        <v>0.85</v>
      </c>
    </row>
    <row r="89" spans="2:3" x14ac:dyDescent="0.2">
      <c r="B89" s="1">
        <v>0.86</v>
      </c>
      <c r="C89" s="1">
        <v>0.86</v>
      </c>
    </row>
    <row r="90" spans="2:3" x14ac:dyDescent="0.2">
      <c r="B90" s="1">
        <v>0.87</v>
      </c>
      <c r="C90" s="1">
        <v>0.87</v>
      </c>
    </row>
    <row r="91" spans="2:3" x14ac:dyDescent="0.2">
      <c r="B91" s="1">
        <v>0.88</v>
      </c>
      <c r="C91" s="1">
        <v>0.88</v>
      </c>
    </row>
    <row r="92" spans="2:3" x14ac:dyDescent="0.2">
      <c r="B92" s="1">
        <v>0.89</v>
      </c>
      <c r="C92" s="1">
        <v>0.89</v>
      </c>
    </row>
    <row r="93" spans="2:3" x14ac:dyDescent="0.2">
      <c r="B93" s="1">
        <v>0.9</v>
      </c>
      <c r="C93" s="1">
        <v>0.9</v>
      </c>
    </row>
    <row r="94" spans="2:3" x14ac:dyDescent="0.2">
      <c r="B94" s="1">
        <v>0.91</v>
      </c>
      <c r="C94" s="1">
        <v>0.91</v>
      </c>
    </row>
    <row r="95" spans="2:3" x14ac:dyDescent="0.2">
      <c r="B95" s="1">
        <v>0.92</v>
      </c>
      <c r="C95" s="1">
        <v>0.92</v>
      </c>
    </row>
    <row r="96" spans="2:3" x14ac:dyDescent="0.2">
      <c r="B96" s="1">
        <v>0.93</v>
      </c>
      <c r="C96" s="1">
        <v>0.93</v>
      </c>
    </row>
    <row r="97" spans="2:3" x14ac:dyDescent="0.2">
      <c r="B97" s="1">
        <v>0.94</v>
      </c>
      <c r="C97" s="1">
        <v>0.94</v>
      </c>
    </row>
    <row r="98" spans="2:3" x14ac:dyDescent="0.2">
      <c r="B98" s="1">
        <v>0.95</v>
      </c>
      <c r="C98" s="1">
        <v>0.95</v>
      </c>
    </row>
    <row r="99" spans="2:3" x14ac:dyDescent="0.2">
      <c r="B99" s="1">
        <v>0.96</v>
      </c>
      <c r="C99" s="1">
        <v>0.96</v>
      </c>
    </row>
    <row r="100" spans="2:3" x14ac:dyDescent="0.2">
      <c r="B100" s="1">
        <v>0.97</v>
      </c>
      <c r="C100" s="1">
        <v>0.97</v>
      </c>
    </row>
    <row r="101" spans="2:3" x14ac:dyDescent="0.2">
      <c r="B101" s="1">
        <v>0.98</v>
      </c>
      <c r="C101" s="1">
        <v>0.98</v>
      </c>
    </row>
    <row r="102" spans="2:3" x14ac:dyDescent="0.2">
      <c r="B102" s="1">
        <v>0.99</v>
      </c>
      <c r="C102" s="1">
        <v>0.99</v>
      </c>
    </row>
    <row r="103" spans="2:3" x14ac:dyDescent="0.2">
      <c r="B103" s="1">
        <v>1</v>
      </c>
      <c r="C103" s="1">
        <v>1</v>
      </c>
    </row>
    <row r="104" spans="2:3" x14ac:dyDescent="0.2">
      <c r="B104" s="1">
        <v>1.01</v>
      </c>
      <c r="C104" s="1">
        <v>1</v>
      </c>
    </row>
    <row r="105" spans="2:3" x14ac:dyDescent="0.2">
      <c r="B105" s="1">
        <v>1.02</v>
      </c>
      <c r="C105" s="1">
        <v>1</v>
      </c>
    </row>
    <row r="106" spans="2:3" x14ac:dyDescent="0.2">
      <c r="B106" s="1">
        <v>1.03</v>
      </c>
      <c r="C106" s="1">
        <v>1</v>
      </c>
    </row>
    <row r="107" spans="2:3" x14ac:dyDescent="0.2">
      <c r="B107" s="1">
        <v>1.04</v>
      </c>
      <c r="C107" s="1">
        <v>1</v>
      </c>
    </row>
    <row r="108" spans="2:3" x14ac:dyDescent="0.2">
      <c r="B108" s="1">
        <v>1.05</v>
      </c>
      <c r="C108" s="1">
        <v>1</v>
      </c>
    </row>
    <row r="109" spans="2:3" x14ac:dyDescent="0.2">
      <c r="B109" s="1">
        <v>1.06</v>
      </c>
      <c r="C109" s="1">
        <v>1</v>
      </c>
    </row>
    <row r="110" spans="2:3" x14ac:dyDescent="0.2">
      <c r="B110" s="1">
        <v>1.07</v>
      </c>
      <c r="C110" s="1">
        <v>1</v>
      </c>
    </row>
    <row r="111" spans="2:3" x14ac:dyDescent="0.2">
      <c r="B111" s="1">
        <v>1.08</v>
      </c>
      <c r="C111" s="1">
        <v>1</v>
      </c>
    </row>
    <row r="112" spans="2:3" x14ac:dyDescent="0.2">
      <c r="B112" s="1">
        <v>1.0900000000000001</v>
      </c>
      <c r="C112" s="1">
        <v>1</v>
      </c>
    </row>
    <row r="113" spans="2:3" x14ac:dyDescent="0.2">
      <c r="B113" s="1">
        <v>1.1000000000000001</v>
      </c>
      <c r="C113" s="1">
        <v>1</v>
      </c>
    </row>
    <row r="114" spans="2:3" x14ac:dyDescent="0.2">
      <c r="B114" s="1">
        <v>1.1100000000000001</v>
      </c>
      <c r="C114" s="1">
        <v>1</v>
      </c>
    </row>
    <row r="115" spans="2:3" x14ac:dyDescent="0.2">
      <c r="B115" s="1">
        <v>1.1200000000000001</v>
      </c>
      <c r="C115" s="1">
        <v>1</v>
      </c>
    </row>
    <row r="116" spans="2:3" x14ac:dyDescent="0.2">
      <c r="B116" s="1">
        <v>1.1299999999999999</v>
      </c>
      <c r="C116" s="1">
        <v>1</v>
      </c>
    </row>
    <row r="117" spans="2:3" x14ac:dyDescent="0.2">
      <c r="B117" s="1">
        <v>1.1399999999999999</v>
      </c>
      <c r="C117" s="1">
        <v>1</v>
      </c>
    </row>
    <row r="118" spans="2:3" x14ac:dyDescent="0.2">
      <c r="B118" s="1">
        <v>1.1499999999999999</v>
      </c>
      <c r="C118" s="1">
        <v>1</v>
      </c>
    </row>
    <row r="119" spans="2:3" x14ac:dyDescent="0.2">
      <c r="B119" s="1">
        <v>1.1599999999999999</v>
      </c>
      <c r="C119" s="1">
        <v>1</v>
      </c>
    </row>
    <row r="120" spans="2:3" x14ac:dyDescent="0.2">
      <c r="B120" s="1">
        <v>1.17</v>
      </c>
      <c r="C120" s="1">
        <v>1</v>
      </c>
    </row>
    <row r="121" spans="2:3" x14ac:dyDescent="0.2">
      <c r="B121" s="1">
        <v>1.18</v>
      </c>
      <c r="C121" s="1">
        <v>1</v>
      </c>
    </row>
    <row r="122" spans="2:3" x14ac:dyDescent="0.2">
      <c r="B122" s="1">
        <v>1.19</v>
      </c>
      <c r="C122" s="1">
        <v>1</v>
      </c>
    </row>
    <row r="123" spans="2:3" x14ac:dyDescent="0.2">
      <c r="B123" s="1">
        <v>1.2</v>
      </c>
      <c r="C123" s="1">
        <v>1</v>
      </c>
    </row>
    <row r="124" spans="2:3" x14ac:dyDescent="0.2">
      <c r="B124" s="1">
        <v>1.21</v>
      </c>
      <c r="C124" s="1">
        <v>1</v>
      </c>
    </row>
    <row r="125" spans="2:3" x14ac:dyDescent="0.2">
      <c r="B125" s="1">
        <v>1.22</v>
      </c>
      <c r="C125" s="1">
        <v>1</v>
      </c>
    </row>
    <row r="126" spans="2:3" x14ac:dyDescent="0.2">
      <c r="B126" s="1">
        <v>1.23</v>
      </c>
      <c r="C126" s="1">
        <v>1</v>
      </c>
    </row>
    <row r="127" spans="2:3" x14ac:dyDescent="0.2">
      <c r="B127" s="1">
        <v>1.24</v>
      </c>
      <c r="C127" s="1">
        <v>1</v>
      </c>
    </row>
    <row r="128" spans="2:3" x14ac:dyDescent="0.2">
      <c r="B128" s="1">
        <v>1.25</v>
      </c>
      <c r="C128" s="1">
        <v>1</v>
      </c>
    </row>
    <row r="129" spans="2:3" x14ac:dyDescent="0.2">
      <c r="B129" s="1">
        <v>1.26</v>
      </c>
      <c r="C129" s="1">
        <v>1</v>
      </c>
    </row>
    <row r="130" spans="2:3" x14ac:dyDescent="0.2">
      <c r="B130" s="1">
        <v>1.27</v>
      </c>
      <c r="C130" s="1">
        <v>1</v>
      </c>
    </row>
    <row r="131" spans="2:3" x14ac:dyDescent="0.2">
      <c r="B131" s="1">
        <v>1.28</v>
      </c>
      <c r="C131" s="1">
        <v>1</v>
      </c>
    </row>
    <row r="132" spans="2:3" x14ac:dyDescent="0.2">
      <c r="B132" s="1">
        <v>1.29</v>
      </c>
      <c r="C132" s="1">
        <v>1</v>
      </c>
    </row>
    <row r="133" spans="2:3" x14ac:dyDescent="0.2">
      <c r="B133" s="1">
        <v>1.3</v>
      </c>
      <c r="C133" s="1">
        <v>1</v>
      </c>
    </row>
    <row r="134" spans="2:3" x14ac:dyDescent="0.2">
      <c r="B134" s="1">
        <v>1.31</v>
      </c>
      <c r="C134" s="1">
        <v>1</v>
      </c>
    </row>
    <row r="135" spans="2:3" x14ac:dyDescent="0.2">
      <c r="B135" s="1">
        <v>1.32</v>
      </c>
      <c r="C135" s="1">
        <v>1</v>
      </c>
    </row>
    <row r="136" spans="2:3" x14ac:dyDescent="0.2">
      <c r="B136" s="1">
        <v>1.33</v>
      </c>
      <c r="C136" s="1">
        <v>1</v>
      </c>
    </row>
    <row r="137" spans="2:3" x14ac:dyDescent="0.2">
      <c r="B137" s="1">
        <v>1.34</v>
      </c>
      <c r="C137" s="1">
        <v>1</v>
      </c>
    </row>
    <row r="138" spans="2:3" x14ac:dyDescent="0.2">
      <c r="B138" s="1">
        <v>1.35</v>
      </c>
      <c r="C138" s="1">
        <v>1</v>
      </c>
    </row>
    <row r="139" spans="2:3" x14ac:dyDescent="0.2">
      <c r="B139" s="1">
        <v>1.36</v>
      </c>
      <c r="C139" s="1">
        <v>1</v>
      </c>
    </row>
    <row r="140" spans="2:3" x14ac:dyDescent="0.2">
      <c r="B140" s="1">
        <v>1.37</v>
      </c>
      <c r="C140" s="1">
        <v>1</v>
      </c>
    </row>
    <row r="141" spans="2:3" x14ac:dyDescent="0.2">
      <c r="B141" s="1">
        <v>1.38</v>
      </c>
      <c r="C141" s="1">
        <v>1</v>
      </c>
    </row>
    <row r="142" spans="2:3" x14ac:dyDescent="0.2">
      <c r="B142" s="1">
        <v>1.39</v>
      </c>
      <c r="C142" s="1">
        <v>1</v>
      </c>
    </row>
    <row r="143" spans="2:3" x14ac:dyDescent="0.2">
      <c r="B143" s="1">
        <v>1.4</v>
      </c>
      <c r="C143" s="1">
        <v>1</v>
      </c>
    </row>
    <row r="144" spans="2:3" x14ac:dyDescent="0.2">
      <c r="B144" s="1">
        <v>1.41</v>
      </c>
      <c r="C144" s="1">
        <v>1</v>
      </c>
    </row>
    <row r="145" spans="2:3" x14ac:dyDescent="0.2">
      <c r="B145" s="1">
        <v>1.42</v>
      </c>
      <c r="C145" s="1">
        <v>1</v>
      </c>
    </row>
    <row r="146" spans="2:3" x14ac:dyDescent="0.2">
      <c r="B146" s="1">
        <v>1.43</v>
      </c>
      <c r="C146" s="1">
        <v>1</v>
      </c>
    </row>
    <row r="147" spans="2:3" x14ac:dyDescent="0.2">
      <c r="B147" s="1">
        <v>1.44</v>
      </c>
      <c r="C147" s="1">
        <v>1</v>
      </c>
    </row>
    <row r="148" spans="2:3" x14ac:dyDescent="0.2">
      <c r="B148" s="1">
        <v>1.45</v>
      </c>
      <c r="C148" s="1">
        <v>1</v>
      </c>
    </row>
    <row r="149" spans="2:3" x14ac:dyDescent="0.2">
      <c r="B149" s="1">
        <v>1.46</v>
      </c>
      <c r="C149" s="1">
        <v>1</v>
      </c>
    </row>
    <row r="150" spans="2:3" x14ac:dyDescent="0.2">
      <c r="B150" s="1">
        <v>1.47</v>
      </c>
      <c r="C150" s="1">
        <v>1</v>
      </c>
    </row>
    <row r="151" spans="2:3" x14ac:dyDescent="0.2">
      <c r="B151" s="1">
        <v>1.48</v>
      </c>
      <c r="C151" s="1">
        <v>1</v>
      </c>
    </row>
    <row r="152" spans="2:3" x14ac:dyDescent="0.2">
      <c r="B152" s="1">
        <v>1.49</v>
      </c>
      <c r="C152" s="1">
        <v>1</v>
      </c>
    </row>
    <row r="153" spans="2:3" x14ac:dyDescent="0.2">
      <c r="B153" s="1">
        <v>1.5</v>
      </c>
      <c r="C153" s="1">
        <v>1</v>
      </c>
    </row>
    <row r="154" spans="2:3" x14ac:dyDescent="0.2">
      <c r="B154" s="1">
        <v>1.51</v>
      </c>
      <c r="C154" s="1">
        <v>1</v>
      </c>
    </row>
    <row r="155" spans="2:3" x14ac:dyDescent="0.2">
      <c r="B155" s="1">
        <v>1.52</v>
      </c>
      <c r="C155" s="1">
        <v>1</v>
      </c>
    </row>
    <row r="156" spans="2:3" x14ac:dyDescent="0.2">
      <c r="B156" s="1">
        <v>1.53</v>
      </c>
      <c r="C156" s="1">
        <v>1</v>
      </c>
    </row>
    <row r="157" spans="2:3" x14ac:dyDescent="0.2">
      <c r="B157" s="1">
        <v>1.54</v>
      </c>
      <c r="C157" s="1">
        <v>1</v>
      </c>
    </row>
    <row r="158" spans="2:3" x14ac:dyDescent="0.2">
      <c r="B158" s="1">
        <v>1.55</v>
      </c>
      <c r="C158" s="1">
        <v>1</v>
      </c>
    </row>
    <row r="159" spans="2:3" x14ac:dyDescent="0.2">
      <c r="B159" s="1">
        <v>1.56</v>
      </c>
      <c r="C159" s="1">
        <v>1</v>
      </c>
    </row>
    <row r="160" spans="2:3" x14ac:dyDescent="0.2">
      <c r="B160" s="1">
        <v>1.57</v>
      </c>
      <c r="C160" s="1">
        <v>1</v>
      </c>
    </row>
    <row r="161" spans="2:3" x14ac:dyDescent="0.2">
      <c r="B161" s="1">
        <v>1.58</v>
      </c>
      <c r="C161" s="1">
        <v>1</v>
      </c>
    </row>
    <row r="162" spans="2:3" x14ac:dyDescent="0.2">
      <c r="B162" s="1">
        <v>1.59</v>
      </c>
      <c r="C162" s="1">
        <v>1</v>
      </c>
    </row>
    <row r="163" spans="2:3" x14ac:dyDescent="0.2">
      <c r="B163" s="1">
        <v>1.6</v>
      </c>
      <c r="C163" s="1">
        <v>1</v>
      </c>
    </row>
    <row r="164" spans="2:3" x14ac:dyDescent="0.2">
      <c r="B164" s="1">
        <v>1.61</v>
      </c>
      <c r="C164" s="1">
        <v>1</v>
      </c>
    </row>
    <row r="165" spans="2:3" x14ac:dyDescent="0.2">
      <c r="B165" s="1">
        <v>1.62</v>
      </c>
      <c r="C165" s="1">
        <v>1</v>
      </c>
    </row>
    <row r="166" spans="2:3" x14ac:dyDescent="0.2">
      <c r="B166" s="1">
        <v>1.63</v>
      </c>
      <c r="C166" s="1">
        <v>1</v>
      </c>
    </row>
    <row r="167" spans="2:3" x14ac:dyDescent="0.2">
      <c r="B167" s="1">
        <v>1.64</v>
      </c>
      <c r="C167" s="1">
        <v>1</v>
      </c>
    </row>
    <row r="168" spans="2:3" x14ac:dyDescent="0.2">
      <c r="B168" s="1">
        <v>1.65</v>
      </c>
      <c r="C168" s="1">
        <v>1</v>
      </c>
    </row>
    <row r="169" spans="2:3" x14ac:dyDescent="0.2">
      <c r="B169" s="1">
        <v>1.66</v>
      </c>
      <c r="C169" s="1">
        <v>1</v>
      </c>
    </row>
    <row r="170" spans="2:3" x14ac:dyDescent="0.2">
      <c r="B170" s="1">
        <v>1.67</v>
      </c>
      <c r="C170" s="1">
        <v>1</v>
      </c>
    </row>
    <row r="171" spans="2:3" x14ac:dyDescent="0.2">
      <c r="B171" s="1">
        <v>1.68</v>
      </c>
      <c r="C171" s="1">
        <v>1</v>
      </c>
    </row>
    <row r="172" spans="2:3" x14ac:dyDescent="0.2">
      <c r="B172" s="1">
        <v>1.69</v>
      </c>
      <c r="C172" s="1">
        <v>1</v>
      </c>
    </row>
    <row r="173" spans="2:3" x14ac:dyDescent="0.2">
      <c r="B173" s="1">
        <v>1.7</v>
      </c>
      <c r="C173" s="1">
        <v>1</v>
      </c>
    </row>
    <row r="174" spans="2:3" x14ac:dyDescent="0.2">
      <c r="B174" s="1">
        <v>1.71</v>
      </c>
      <c r="C174" s="1">
        <v>1</v>
      </c>
    </row>
    <row r="175" spans="2:3" x14ac:dyDescent="0.2">
      <c r="B175" s="1">
        <v>1.72</v>
      </c>
      <c r="C175" s="1">
        <v>1</v>
      </c>
    </row>
    <row r="176" spans="2:3" x14ac:dyDescent="0.2">
      <c r="B176" s="1">
        <v>1.73</v>
      </c>
      <c r="C176" s="1">
        <v>1</v>
      </c>
    </row>
    <row r="177" spans="2:3" x14ac:dyDescent="0.2">
      <c r="B177" s="1">
        <v>1.74</v>
      </c>
      <c r="C177" s="1">
        <v>1</v>
      </c>
    </row>
    <row r="178" spans="2:3" x14ac:dyDescent="0.2">
      <c r="B178" s="1">
        <v>1.75</v>
      </c>
      <c r="C178" s="1">
        <v>1</v>
      </c>
    </row>
    <row r="179" spans="2:3" x14ac:dyDescent="0.2">
      <c r="B179" s="1">
        <v>1.76</v>
      </c>
      <c r="C179" s="1">
        <v>1</v>
      </c>
    </row>
    <row r="180" spans="2:3" x14ac:dyDescent="0.2">
      <c r="B180" s="1">
        <v>1.77</v>
      </c>
      <c r="C180" s="1">
        <v>1</v>
      </c>
    </row>
    <row r="181" spans="2:3" x14ac:dyDescent="0.2">
      <c r="B181" s="1">
        <v>1.78</v>
      </c>
      <c r="C181" s="1">
        <v>1</v>
      </c>
    </row>
    <row r="182" spans="2:3" x14ac:dyDescent="0.2">
      <c r="B182" s="1">
        <v>1.79</v>
      </c>
      <c r="C182" s="1">
        <v>1</v>
      </c>
    </row>
    <row r="183" spans="2:3" x14ac:dyDescent="0.2">
      <c r="B183" s="1">
        <v>1.8</v>
      </c>
      <c r="C183" s="1">
        <v>1</v>
      </c>
    </row>
    <row r="184" spans="2:3" x14ac:dyDescent="0.2">
      <c r="B184" s="1">
        <v>1.81</v>
      </c>
      <c r="C184" s="1">
        <v>1</v>
      </c>
    </row>
    <row r="185" spans="2:3" x14ac:dyDescent="0.2">
      <c r="B185" s="1">
        <v>1.82</v>
      </c>
      <c r="C185" s="1">
        <v>1</v>
      </c>
    </row>
    <row r="186" spans="2:3" x14ac:dyDescent="0.2">
      <c r="B186" s="1">
        <v>1.83</v>
      </c>
      <c r="C186" s="1">
        <v>1</v>
      </c>
    </row>
    <row r="187" spans="2:3" x14ac:dyDescent="0.2">
      <c r="B187" s="1">
        <v>1.84</v>
      </c>
      <c r="C187" s="1">
        <v>1</v>
      </c>
    </row>
    <row r="188" spans="2:3" x14ac:dyDescent="0.2">
      <c r="B188" s="1">
        <v>1.85</v>
      </c>
      <c r="C188" s="1">
        <v>1</v>
      </c>
    </row>
    <row r="189" spans="2:3" x14ac:dyDescent="0.2">
      <c r="B189" s="1">
        <v>1.86</v>
      </c>
      <c r="C189" s="1">
        <v>1</v>
      </c>
    </row>
    <row r="190" spans="2:3" x14ac:dyDescent="0.2">
      <c r="B190" s="1">
        <v>1.87</v>
      </c>
      <c r="C190" s="1">
        <v>1</v>
      </c>
    </row>
    <row r="191" spans="2:3" x14ac:dyDescent="0.2">
      <c r="B191" s="1">
        <v>1.88</v>
      </c>
      <c r="C191" s="1">
        <v>1</v>
      </c>
    </row>
    <row r="192" spans="2:3" x14ac:dyDescent="0.2">
      <c r="B192" s="1">
        <v>1.89</v>
      </c>
      <c r="C192" s="1">
        <v>1</v>
      </c>
    </row>
    <row r="193" spans="2:3" x14ac:dyDescent="0.2">
      <c r="B193" s="1">
        <v>1.9</v>
      </c>
      <c r="C193" s="1">
        <v>1</v>
      </c>
    </row>
    <row r="194" spans="2:3" x14ac:dyDescent="0.2">
      <c r="B194" s="1">
        <v>1.91</v>
      </c>
      <c r="C194" s="1">
        <v>1</v>
      </c>
    </row>
    <row r="195" spans="2:3" x14ac:dyDescent="0.2">
      <c r="B195" s="1">
        <v>1.92</v>
      </c>
      <c r="C195" s="1">
        <v>1</v>
      </c>
    </row>
    <row r="196" spans="2:3" x14ac:dyDescent="0.2">
      <c r="B196" s="1">
        <v>1.93</v>
      </c>
      <c r="C196" s="1">
        <v>1</v>
      </c>
    </row>
    <row r="197" spans="2:3" x14ac:dyDescent="0.2">
      <c r="B197" s="1">
        <v>1.94</v>
      </c>
      <c r="C197" s="1">
        <v>1</v>
      </c>
    </row>
    <row r="198" spans="2:3" x14ac:dyDescent="0.2">
      <c r="B198" s="1">
        <v>1.95</v>
      </c>
      <c r="C198" s="1">
        <v>1</v>
      </c>
    </row>
    <row r="199" spans="2:3" x14ac:dyDescent="0.2">
      <c r="B199" s="1">
        <v>1.96</v>
      </c>
      <c r="C199" s="1">
        <v>1</v>
      </c>
    </row>
    <row r="200" spans="2:3" x14ac:dyDescent="0.2">
      <c r="B200" s="1">
        <v>1.97</v>
      </c>
      <c r="C200" s="1">
        <v>1</v>
      </c>
    </row>
    <row r="201" spans="2:3" x14ac:dyDescent="0.2">
      <c r="B201" s="1">
        <v>1.98</v>
      </c>
      <c r="C201" s="1">
        <v>1</v>
      </c>
    </row>
    <row r="202" spans="2:3" x14ac:dyDescent="0.2">
      <c r="B202" s="1">
        <v>1.99</v>
      </c>
      <c r="C202" s="1">
        <v>1</v>
      </c>
    </row>
    <row r="203" spans="2:3" x14ac:dyDescent="0.2">
      <c r="B203" s="1">
        <v>2</v>
      </c>
      <c r="C203" s="1">
        <v>1</v>
      </c>
    </row>
    <row r="204" spans="2:3" x14ac:dyDescent="0.2">
      <c r="B204" s="1">
        <v>2.0099999999999998</v>
      </c>
      <c r="C204" s="1">
        <v>1</v>
      </c>
    </row>
    <row r="205" spans="2:3" x14ac:dyDescent="0.2">
      <c r="B205" s="1">
        <v>2.02</v>
      </c>
      <c r="C205" s="1">
        <v>1</v>
      </c>
    </row>
    <row r="206" spans="2:3" x14ac:dyDescent="0.2">
      <c r="B206" s="1">
        <v>2.0299999999999998</v>
      </c>
      <c r="C206" s="1">
        <v>1</v>
      </c>
    </row>
    <row r="207" spans="2:3" x14ac:dyDescent="0.2">
      <c r="B207" s="1">
        <v>2.04</v>
      </c>
      <c r="C207" s="1">
        <v>1</v>
      </c>
    </row>
    <row r="208" spans="2:3" x14ac:dyDescent="0.2">
      <c r="B208" s="1">
        <v>2.0499999999999998</v>
      </c>
      <c r="C208" s="1">
        <v>1</v>
      </c>
    </row>
    <row r="209" spans="2:3" x14ac:dyDescent="0.2">
      <c r="B209" s="1">
        <v>2.06</v>
      </c>
      <c r="C209" s="1">
        <v>1</v>
      </c>
    </row>
    <row r="210" spans="2:3" x14ac:dyDescent="0.2">
      <c r="B210" s="1">
        <v>2.0699999999999998</v>
      </c>
      <c r="C210" s="1">
        <v>1</v>
      </c>
    </row>
    <row r="211" spans="2:3" x14ac:dyDescent="0.2">
      <c r="B211" s="1">
        <v>2.08</v>
      </c>
      <c r="C211" s="1">
        <v>1</v>
      </c>
    </row>
    <row r="212" spans="2:3" x14ac:dyDescent="0.2">
      <c r="B212" s="1">
        <v>2.09</v>
      </c>
      <c r="C212" s="1">
        <v>1</v>
      </c>
    </row>
    <row r="213" spans="2:3" x14ac:dyDescent="0.2">
      <c r="B213" s="1">
        <v>2.1</v>
      </c>
      <c r="C213" s="1">
        <v>1</v>
      </c>
    </row>
    <row r="214" spans="2:3" x14ac:dyDescent="0.2">
      <c r="B214" s="1">
        <v>2.11</v>
      </c>
      <c r="C214" s="1">
        <v>1</v>
      </c>
    </row>
    <row r="215" spans="2:3" x14ac:dyDescent="0.2">
      <c r="B215" s="1">
        <v>2.12</v>
      </c>
      <c r="C215" s="1">
        <v>1</v>
      </c>
    </row>
    <row r="216" spans="2:3" x14ac:dyDescent="0.2">
      <c r="B216" s="1">
        <v>2.13</v>
      </c>
      <c r="C216" s="1">
        <v>1</v>
      </c>
    </row>
    <row r="217" spans="2:3" x14ac:dyDescent="0.2">
      <c r="B217" s="1">
        <v>2.14</v>
      </c>
      <c r="C217" s="1">
        <v>1</v>
      </c>
    </row>
    <row r="218" spans="2:3" x14ac:dyDescent="0.2">
      <c r="B218" s="1">
        <v>2.15</v>
      </c>
      <c r="C218" s="1">
        <v>1</v>
      </c>
    </row>
    <row r="219" spans="2:3" x14ac:dyDescent="0.2">
      <c r="B219" s="1">
        <v>2.16</v>
      </c>
      <c r="C219" s="1">
        <v>1</v>
      </c>
    </row>
    <row r="220" spans="2:3" x14ac:dyDescent="0.2">
      <c r="B220" s="1">
        <v>2.17</v>
      </c>
      <c r="C220" s="1">
        <v>1</v>
      </c>
    </row>
    <row r="221" spans="2:3" x14ac:dyDescent="0.2">
      <c r="B221" s="1">
        <v>2.1800000000000002</v>
      </c>
      <c r="C221" s="1">
        <v>1</v>
      </c>
    </row>
    <row r="222" spans="2:3" x14ac:dyDescent="0.2">
      <c r="B222" s="1">
        <v>2.19</v>
      </c>
      <c r="C222" s="1">
        <v>1</v>
      </c>
    </row>
    <row r="223" spans="2:3" x14ac:dyDescent="0.2">
      <c r="B223" s="1">
        <v>2.2000000000000002</v>
      </c>
      <c r="C223" s="1">
        <v>1</v>
      </c>
    </row>
    <row r="224" spans="2:3" x14ac:dyDescent="0.2">
      <c r="B224" s="1">
        <v>2.21</v>
      </c>
      <c r="C224" s="1">
        <v>1</v>
      </c>
    </row>
    <row r="225" spans="2:3" x14ac:dyDescent="0.2">
      <c r="B225" s="1">
        <v>2.2200000000000002</v>
      </c>
      <c r="C225" s="1">
        <v>1</v>
      </c>
    </row>
    <row r="226" spans="2:3" x14ac:dyDescent="0.2">
      <c r="B226" s="1">
        <v>2.23</v>
      </c>
      <c r="C226" s="1">
        <v>1</v>
      </c>
    </row>
    <row r="227" spans="2:3" x14ac:dyDescent="0.2">
      <c r="B227" s="1">
        <v>2.2400000000000002</v>
      </c>
      <c r="C227" s="1">
        <v>1</v>
      </c>
    </row>
    <row r="228" spans="2:3" x14ac:dyDescent="0.2">
      <c r="B228" s="1">
        <v>2.25</v>
      </c>
      <c r="C228" s="1">
        <v>1</v>
      </c>
    </row>
    <row r="229" spans="2:3" x14ac:dyDescent="0.2">
      <c r="B229" s="1">
        <v>2.2599999999999998</v>
      </c>
      <c r="C229" s="1">
        <v>1</v>
      </c>
    </row>
    <row r="230" spans="2:3" x14ac:dyDescent="0.2">
      <c r="B230" s="1">
        <v>2.27</v>
      </c>
      <c r="C230" s="1">
        <v>1</v>
      </c>
    </row>
    <row r="231" spans="2:3" x14ac:dyDescent="0.2">
      <c r="B231" s="1">
        <v>2.2799999999999998</v>
      </c>
      <c r="C231" s="1">
        <v>1</v>
      </c>
    </row>
    <row r="232" spans="2:3" x14ac:dyDescent="0.2">
      <c r="B232" s="1">
        <v>2.29</v>
      </c>
      <c r="C232" s="1">
        <v>1</v>
      </c>
    </row>
    <row r="233" spans="2:3" x14ac:dyDescent="0.2">
      <c r="B233" s="1">
        <v>2.2999999999999998</v>
      </c>
      <c r="C233" s="1">
        <v>1</v>
      </c>
    </row>
    <row r="234" spans="2:3" x14ac:dyDescent="0.2">
      <c r="B234" s="1">
        <v>2.31</v>
      </c>
      <c r="C234" s="1">
        <v>1</v>
      </c>
    </row>
    <row r="235" spans="2:3" x14ac:dyDescent="0.2">
      <c r="B235" s="1">
        <v>2.3199999999999998</v>
      </c>
      <c r="C235" s="1">
        <v>1</v>
      </c>
    </row>
    <row r="236" spans="2:3" x14ac:dyDescent="0.2">
      <c r="B236" s="1">
        <v>2.33</v>
      </c>
      <c r="C236" s="1">
        <v>1</v>
      </c>
    </row>
    <row r="237" spans="2:3" x14ac:dyDescent="0.2">
      <c r="B237" s="1">
        <v>2.34</v>
      </c>
      <c r="C237" s="1">
        <v>1</v>
      </c>
    </row>
    <row r="238" spans="2:3" x14ac:dyDescent="0.2">
      <c r="B238" s="1">
        <v>2.35</v>
      </c>
      <c r="C238" s="1">
        <v>1</v>
      </c>
    </row>
    <row r="239" spans="2:3" x14ac:dyDescent="0.2">
      <c r="B239" s="1">
        <v>2.36</v>
      </c>
      <c r="C239" s="1">
        <v>1</v>
      </c>
    </row>
    <row r="240" spans="2:3" x14ac:dyDescent="0.2">
      <c r="B240" s="1">
        <v>2.37</v>
      </c>
      <c r="C240" s="1">
        <v>1</v>
      </c>
    </row>
    <row r="241" spans="2:3" x14ac:dyDescent="0.2">
      <c r="B241" s="1">
        <v>2.38</v>
      </c>
      <c r="C241" s="1">
        <v>1</v>
      </c>
    </row>
    <row r="242" spans="2:3" x14ac:dyDescent="0.2">
      <c r="B242" s="1">
        <v>2.39</v>
      </c>
      <c r="C242" s="1">
        <v>1</v>
      </c>
    </row>
    <row r="243" spans="2:3" x14ac:dyDescent="0.2">
      <c r="B243" s="1">
        <v>2.4</v>
      </c>
      <c r="C243" s="1">
        <v>1</v>
      </c>
    </row>
    <row r="244" spans="2:3" x14ac:dyDescent="0.2">
      <c r="B244" s="1">
        <v>2.41</v>
      </c>
      <c r="C244" s="1">
        <v>1</v>
      </c>
    </row>
    <row r="245" spans="2:3" x14ac:dyDescent="0.2">
      <c r="B245" s="1">
        <v>2.42</v>
      </c>
      <c r="C245" s="1">
        <v>1</v>
      </c>
    </row>
    <row r="246" spans="2:3" x14ac:dyDescent="0.2">
      <c r="B246" s="1">
        <v>2.4300000000000002</v>
      </c>
      <c r="C246" s="1">
        <v>1</v>
      </c>
    </row>
    <row r="247" spans="2:3" x14ac:dyDescent="0.2">
      <c r="B247" s="1">
        <v>2.44</v>
      </c>
      <c r="C247" s="1">
        <v>1</v>
      </c>
    </row>
    <row r="248" spans="2:3" x14ac:dyDescent="0.2">
      <c r="B248" s="1">
        <v>2.4500000000000002</v>
      </c>
      <c r="C248" s="1">
        <v>1</v>
      </c>
    </row>
    <row r="249" spans="2:3" x14ac:dyDescent="0.2">
      <c r="B249" s="1">
        <v>2.46</v>
      </c>
      <c r="C249" s="1">
        <v>1</v>
      </c>
    </row>
    <row r="250" spans="2:3" x14ac:dyDescent="0.2">
      <c r="B250" s="1">
        <v>2.4700000000000002</v>
      </c>
      <c r="C250" s="1">
        <v>1</v>
      </c>
    </row>
    <row r="251" spans="2:3" x14ac:dyDescent="0.2">
      <c r="B251" s="1">
        <v>2.48</v>
      </c>
      <c r="C251" s="1">
        <v>1</v>
      </c>
    </row>
    <row r="252" spans="2:3" x14ac:dyDescent="0.2">
      <c r="B252" s="1">
        <v>2.4900000000000002</v>
      </c>
      <c r="C252" s="1">
        <v>1</v>
      </c>
    </row>
    <row r="253" spans="2:3" x14ac:dyDescent="0.2">
      <c r="B253" s="1">
        <v>2.5</v>
      </c>
      <c r="C253" s="1">
        <v>1</v>
      </c>
    </row>
    <row r="254" spans="2:3" x14ac:dyDescent="0.2">
      <c r="B254" s="1">
        <v>2.5099999999999998</v>
      </c>
      <c r="C254" s="1">
        <v>1</v>
      </c>
    </row>
    <row r="255" spans="2:3" x14ac:dyDescent="0.2">
      <c r="B255" s="1">
        <v>2.52</v>
      </c>
      <c r="C255" s="1">
        <v>1</v>
      </c>
    </row>
    <row r="256" spans="2:3" x14ac:dyDescent="0.2">
      <c r="B256" s="1">
        <v>2.5299999999999998</v>
      </c>
      <c r="C256" s="1">
        <v>1</v>
      </c>
    </row>
    <row r="257" spans="2:3" x14ac:dyDescent="0.2">
      <c r="B257" s="1">
        <v>2.54</v>
      </c>
      <c r="C257" s="1">
        <v>1</v>
      </c>
    </row>
    <row r="258" spans="2:3" x14ac:dyDescent="0.2">
      <c r="B258" s="1">
        <v>2.5499999999999998</v>
      </c>
      <c r="C258" s="1">
        <v>1</v>
      </c>
    </row>
    <row r="259" spans="2:3" x14ac:dyDescent="0.2">
      <c r="B259" s="1">
        <v>2.56</v>
      </c>
      <c r="C259" s="1">
        <v>1</v>
      </c>
    </row>
    <row r="260" spans="2:3" x14ac:dyDescent="0.2">
      <c r="B260" s="1">
        <v>2.57</v>
      </c>
      <c r="C260" s="1">
        <v>1</v>
      </c>
    </row>
    <row r="261" spans="2:3" x14ac:dyDescent="0.2">
      <c r="B261" s="1">
        <v>2.58</v>
      </c>
      <c r="C261" s="1">
        <v>1</v>
      </c>
    </row>
    <row r="262" spans="2:3" x14ac:dyDescent="0.2">
      <c r="B262" s="1">
        <v>2.59</v>
      </c>
      <c r="C262" s="1">
        <v>1</v>
      </c>
    </row>
    <row r="263" spans="2:3" x14ac:dyDescent="0.2">
      <c r="B263" s="1">
        <v>2.6</v>
      </c>
      <c r="C263" s="1">
        <v>1</v>
      </c>
    </row>
    <row r="264" spans="2:3" x14ac:dyDescent="0.2">
      <c r="B264" s="1">
        <v>2.61</v>
      </c>
      <c r="C264" s="1">
        <v>1</v>
      </c>
    </row>
    <row r="265" spans="2:3" x14ac:dyDescent="0.2">
      <c r="B265" s="1">
        <v>2.62</v>
      </c>
      <c r="C265" s="1">
        <v>1</v>
      </c>
    </row>
    <row r="266" spans="2:3" x14ac:dyDescent="0.2">
      <c r="B266" s="1">
        <v>2.63</v>
      </c>
      <c r="C266" s="1">
        <v>1</v>
      </c>
    </row>
    <row r="267" spans="2:3" x14ac:dyDescent="0.2">
      <c r="B267" s="1">
        <v>2.64</v>
      </c>
      <c r="C267" s="1">
        <v>1</v>
      </c>
    </row>
    <row r="268" spans="2:3" x14ac:dyDescent="0.2">
      <c r="B268" s="1">
        <v>2.65</v>
      </c>
      <c r="C268" s="1">
        <v>1</v>
      </c>
    </row>
    <row r="269" spans="2:3" x14ac:dyDescent="0.2">
      <c r="B269" s="1">
        <v>2.66</v>
      </c>
      <c r="C269" s="1">
        <v>1</v>
      </c>
    </row>
    <row r="270" spans="2:3" x14ac:dyDescent="0.2">
      <c r="B270" s="1">
        <v>2.67</v>
      </c>
      <c r="C270" s="1">
        <v>1</v>
      </c>
    </row>
    <row r="271" spans="2:3" x14ac:dyDescent="0.2">
      <c r="B271" s="1">
        <v>2.68</v>
      </c>
      <c r="C271" s="1">
        <v>1</v>
      </c>
    </row>
    <row r="272" spans="2:3" x14ac:dyDescent="0.2">
      <c r="B272" s="1">
        <v>2.69</v>
      </c>
      <c r="C272" s="1">
        <v>1</v>
      </c>
    </row>
    <row r="273" spans="2:3" x14ac:dyDescent="0.2">
      <c r="B273" s="1">
        <v>2.7</v>
      </c>
      <c r="C273" s="1">
        <v>1</v>
      </c>
    </row>
    <row r="274" spans="2:3" x14ac:dyDescent="0.2">
      <c r="B274" s="1">
        <v>2.71</v>
      </c>
      <c r="C274" s="1">
        <v>1</v>
      </c>
    </row>
    <row r="275" spans="2:3" x14ac:dyDescent="0.2">
      <c r="B275" s="1">
        <v>2.72</v>
      </c>
      <c r="C275" s="1">
        <v>1</v>
      </c>
    </row>
    <row r="276" spans="2:3" x14ac:dyDescent="0.2">
      <c r="B276" s="1">
        <v>2.73</v>
      </c>
      <c r="C276" s="1">
        <v>1</v>
      </c>
    </row>
    <row r="277" spans="2:3" x14ac:dyDescent="0.2">
      <c r="B277" s="1">
        <v>2.74</v>
      </c>
      <c r="C277" s="1">
        <v>1</v>
      </c>
    </row>
    <row r="278" spans="2:3" x14ac:dyDescent="0.2">
      <c r="B278" s="1">
        <v>2.75</v>
      </c>
      <c r="C278" s="1">
        <v>1</v>
      </c>
    </row>
    <row r="279" spans="2:3" x14ac:dyDescent="0.2">
      <c r="B279" s="1">
        <v>2.76</v>
      </c>
      <c r="C279" s="1">
        <v>1</v>
      </c>
    </row>
    <row r="280" spans="2:3" x14ac:dyDescent="0.2">
      <c r="B280" s="1">
        <v>2.77</v>
      </c>
      <c r="C280" s="1">
        <v>1</v>
      </c>
    </row>
    <row r="281" spans="2:3" x14ac:dyDescent="0.2">
      <c r="B281" s="1">
        <v>2.78</v>
      </c>
      <c r="C281" s="1">
        <v>1</v>
      </c>
    </row>
    <row r="282" spans="2:3" x14ac:dyDescent="0.2">
      <c r="B282" s="1">
        <v>2.79</v>
      </c>
      <c r="C282" s="1">
        <v>1</v>
      </c>
    </row>
    <row r="283" spans="2:3" x14ac:dyDescent="0.2">
      <c r="B283" s="1">
        <v>2.8</v>
      </c>
      <c r="C283" s="1">
        <v>1</v>
      </c>
    </row>
    <row r="284" spans="2:3" x14ac:dyDescent="0.2">
      <c r="B284" s="1">
        <v>2.81</v>
      </c>
      <c r="C284" s="1">
        <v>1</v>
      </c>
    </row>
    <row r="285" spans="2:3" x14ac:dyDescent="0.2">
      <c r="B285" s="1">
        <v>2.82</v>
      </c>
      <c r="C285" s="1">
        <v>1</v>
      </c>
    </row>
    <row r="286" spans="2:3" x14ac:dyDescent="0.2">
      <c r="B286" s="1">
        <v>2.83</v>
      </c>
      <c r="C286" s="1">
        <v>1</v>
      </c>
    </row>
    <row r="287" spans="2:3" x14ac:dyDescent="0.2">
      <c r="B287" s="1">
        <v>2.84</v>
      </c>
      <c r="C287" s="1">
        <v>1</v>
      </c>
    </row>
    <row r="288" spans="2:3" x14ac:dyDescent="0.2">
      <c r="B288" s="1">
        <v>2.85</v>
      </c>
      <c r="C288" s="1">
        <v>1</v>
      </c>
    </row>
    <row r="289" spans="2:3" x14ac:dyDescent="0.2">
      <c r="B289" s="1">
        <v>2.86</v>
      </c>
      <c r="C289" s="1">
        <v>1</v>
      </c>
    </row>
    <row r="290" spans="2:3" x14ac:dyDescent="0.2">
      <c r="B290" s="1">
        <v>2.87</v>
      </c>
      <c r="C290" s="1">
        <v>1</v>
      </c>
    </row>
    <row r="291" spans="2:3" x14ac:dyDescent="0.2">
      <c r="B291" s="1">
        <v>2.88</v>
      </c>
      <c r="C291" s="1">
        <v>1</v>
      </c>
    </row>
    <row r="292" spans="2:3" x14ac:dyDescent="0.2">
      <c r="B292" s="1">
        <v>2.89</v>
      </c>
      <c r="C292" s="1">
        <v>1</v>
      </c>
    </row>
    <row r="293" spans="2:3" x14ac:dyDescent="0.2">
      <c r="B293" s="1">
        <v>2.9</v>
      </c>
      <c r="C293" s="1">
        <v>1</v>
      </c>
    </row>
    <row r="294" spans="2:3" x14ac:dyDescent="0.2">
      <c r="B294" s="1">
        <v>2.91</v>
      </c>
      <c r="C294" s="1">
        <v>1</v>
      </c>
    </row>
    <row r="295" spans="2:3" x14ac:dyDescent="0.2">
      <c r="B295" s="1">
        <v>2.92</v>
      </c>
      <c r="C295" s="1">
        <v>1</v>
      </c>
    </row>
    <row r="296" spans="2:3" x14ac:dyDescent="0.2">
      <c r="B296" s="1">
        <v>2.93</v>
      </c>
      <c r="C296" s="1">
        <v>1</v>
      </c>
    </row>
    <row r="297" spans="2:3" x14ac:dyDescent="0.2">
      <c r="B297" s="1">
        <v>2.94</v>
      </c>
      <c r="C297" s="1">
        <v>1</v>
      </c>
    </row>
    <row r="298" spans="2:3" x14ac:dyDescent="0.2">
      <c r="B298" s="1">
        <v>2.95</v>
      </c>
      <c r="C298" s="1">
        <v>1</v>
      </c>
    </row>
    <row r="299" spans="2:3" x14ac:dyDescent="0.2">
      <c r="B299" s="1">
        <v>2.96</v>
      </c>
      <c r="C299" s="1">
        <v>1</v>
      </c>
    </row>
    <row r="300" spans="2:3" x14ac:dyDescent="0.2">
      <c r="B300" s="1">
        <v>2.97</v>
      </c>
      <c r="C300" s="1">
        <v>1</v>
      </c>
    </row>
    <row r="301" spans="2:3" x14ac:dyDescent="0.2">
      <c r="B301" s="1">
        <v>2.98</v>
      </c>
      <c r="C301" s="1">
        <v>1</v>
      </c>
    </row>
    <row r="302" spans="2:3" x14ac:dyDescent="0.2">
      <c r="B302" s="1">
        <v>2.99</v>
      </c>
      <c r="C302" s="1">
        <v>1</v>
      </c>
    </row>
    <row r="303" spans="2:3" x14ac:dyDescent="0.2">
      <c r="B303" s="1">
        <v>3</v>
      </c>
      <c r="C303" s="1">
        <v>1</v>
      </c>
    </row>
    <row r="304" spans="2:3" x14ac:dyDescent="0.2">
      <c r="B304" s="1">
        <v>3.01</v>
      </c>
      <c r="C304" s="1">
        <v>1</v>
      </c>
    </row>
    <row r="305" spans="2:3" x14ac:dyDescent="0.2">
      <c r="B305" s="1">
        <v>3.02</v>
      </c>
      <c r="C305" s="1">
        <v>1</v>
      </c>
    </row>
    <row r="306" spans="2:3" x14ac:dyDescent="0.2">
      <c r="B306" s="1">
        <v>3.03</v>
      </c>
      <c r="C306" s="1">
        <v>1</v>
      </c>
    </row>
    <row r="307" spans="2:3" x14ac:dyDescent="0.2">
      <c r="B307" s="1">
        <v>3.04</v>
      </c>
      <c r="C307" s="1">
        <v>1</v>
      </c>
    </row>
    <row r="308" spans="2:3" x14ac:dyDescent="0.2">
      <c r="B308" s="1">
        <v>3.05</v>
      </c>
      <c r="C308" s="1">
        <v>1</v>
      </c>
    </row>
    <row r="309" spans="2:3" x14ac:dyDescent="0.2">
      <c r="B309" s="1">
        <v>3.06</v>
      </c>
      <c r="C309" s="1">
        <v>1</v>
      </c>
    </row>
    <row r="310" spans="2:3" x14ac:dyDescent="0.2">
      <c r="B310" s="1">
        <v>3.07</v>
      </c>
      <c r="C310" s="1">
        <v>1</v>
      </c>
    </row>
    <row r="311" spans="2:3" x14ac:dyDescent="0.2">
      <c r="B311" s="1">
        <v>3.08</v>
      </c>
      <c r="C311" s="1">
        <v>1</v>
      </c>
    </row>
    <row r="312" spans="2:3" x14ac:dyDescent="0.2">
      <c r="B312" s="1">
        <v>3.09</v>
      </c>
      <c r="C312" s="1">
        <v>1</v>
      </c>
    </row>
    <row r="313" spans="2:3" x14ac:dyDescent="0.2">
      <c r="B313" s="1">
        <v>3.1</v>
      </c>
      <c r="C313" s="1">
        <v>1</v>
      </c>
    </row>
    <row r="314" spans="2:3" x14ac:dyDescent="0.2">
      <c r="B314" s="1">
        <v>3.11</v>
      </c>
      <c r="C314" s="1">
        <v>1</v>
      </c>
    </row>
    <row r="315" spans="2:3" x14ac:dyDescent="0.2">
      <c r="B315" s="1">
        <v>3.12</v>
      </c>
      <c r="C315" s="1">
        <v>1</v>
      </c>
    </row>
    <row r="316" spans="2:3" x14ac:dyDescent="0.2">
      <c r="B316" s="1">
        <v>3.13</v>
      </c>
      <c r="C316" s="1">
        <v>1</v>
      </c>
    </row>
    <row r="317" spans="2:3" x14ac:dyDescent="0.2">
      <c r="B317" s="1">
        <v>3.14</v>
      </c>
      <c r="C317" s="1">
        <v>1</v>
      </c>
    </row>
    <row r="318" spans="2:3" x14ac:dyDescent="0.2">
      <c r="B318" s="1">
        <v>3.15</v>
      </c>
      <c r="C318" s="1">
        <v>1</v>
      </c>
    </row>
    <row r="319" spans="2:3" x14ac:dyDescent="0.2">
      <c r="B319" s="1">
        <v>3.16</v>
      </c>
      <c r="C319" s="1">
        <v>1</v>
      </c>
    </row>
    <row r="320" spans="2:3" x14ac:dyDescent="0.2">
      <c r="B320" s="1">
        <v>3.17</v>
      </c>
      <c r="C320" s="1">
        <v>1</v>
      </c>
    </row>
    <row r="321" spans="2:3" x14ac:dyDescent="0.2">
      <c r="B321" s="1">
        <v>3.18</v>
      </c>
      <c r="C321" s="1">
        <v>1</v>
      </c>
    </row>
    <row r="322" spans="2:3" x14ac:dyDescent="0.2">
      <c r="B322" s="1">
        <v>3.19</v>
      </c>
      <c r="C322" s="1">
        <v>1</v>
      </c>
    </row>
    <row r="323" spans="2:3" x14ac:dyDescent="0.2">
      <c r="B323" s="1">
        <v>3.2</v>
      </c>
      <c r="C323" s="1">
        <v>1</v>
      </c>
    </row>
    <row r="324" spans="2:3" x14ac:dyDescent="0.2">
      <c r="B324" s="1">
        <v>3.21</v>
      </c>
      <c r="C324" s="1">
        <v>1</v>
      </c>
    </row>
    <row r="325" spans="2:3" x14ac:dyDescent="0.2">
      <c r="B325" s="1">
        <v>3.22</v>
      </c>
      <c r="C325" s="1">
        <v>1</v>
      </c>
    </row>
    <row r="326" spans="2:3" x14ac:dyDescent="0.2">
      <c r="B326" s="1">
        <v>3.23</v>
      </c>
      <c r="C326" s="1">
        <v>1</v>
      </c>
    </row>
    <row r="327" spans="2:3" x14ac:dyDescent="0.2">
      <c r="B327" s="1">
        <v>3.24</v>
      </c>
      <c r="C327" s="1">
        <v>1</v>
      </c>
    </row>
    <row r="328" spans="2:3" x14ac:dyDescent="0.2">
      <c r="B328" s="1">
        <v>3.25</v>
      </c>
      <c r="C328" s="1">
        <v>1</v>
      </c>
    </row>
    <row r="329" spans="2:3" x14ac:dyDescent="0.2">
      <c r="B329" s="1">
        <v>3.26</v>
      </c>
      <c r="C329" s="1">
        <v>1</v>
      </c>
    </row>
    <row r="330" spans="2:3" x14ac:dyDescent="0.2">
      <c r="B330" s="1">
        <v>3.27</v>
      </c>
      <c r="C330" s="1">
        <v>1</v>
      </c>
    </row>
    <row r="331" spans="2:3" x14ac:dyDescent="0.2">
      <c r="B331" s="1">
        <v>3.28</v>
      </c>
      <c r="C331" s="1">
        <v>1</v>
      </c>
    </row>
    <row r="332" spans="2:3" x14ac:dyDescent="0.2">
      <c r="B332" s="1">
        <v>3.29</v>
      </c>
      <c r="C332" s="1">
        <v>1</v>
      </c>
    </row>
    <row r="333" spans="2:3" x14ac:dyDescent="0.2">
      <c r="B333" s="1">
        <v>3.3</v>
      </c>
      <c r="C333" s="1">
        <v>1</v>
      </c>
    </row>
    <row r="334" spans="2:3" x14ac:dyDescent="0.2">
      <c r="B334" s="1">
        <v>3.31</v>
      </c>
      <c r="C334" s="1">
        <v>1</v>
      </c>
    </row>
    <row r="335" spans="2:3" x14ac:dyDescent="0.2">
      <c r="B335" s="1">
        <v>3.32</v>
      </c>
      <c r="C335" s="1">
        <v>1</v>
      </c>
    </row>
    <row r="336" spans="2:3" x14ac:dyDescent="0.2">
      <c r="B336" s="1">
        <v>3.33</v>
      </c>
      <c r="C336" s="1">
        <v>1</v>
      </c>
    </row>
    <row r="337" spans="2:3" x14ac:dyDescent="0.2">
      <c r="B337" s="1">
        <v>3.34</v>
      </c>
      <c r="C337" s="1">
        <v>1</v>
      </c>
    </row>
    <row r="338" spans="2:3" x14ac:dyDescent="0.2">
      <c r="B338" s="1">
        <v>3.35</v>
      </c>
      <c r="C338" s="1">
        <v>1</v>
      </c>
    </row>
    <row r="339" spans="2:3" x14ac:dyDescent="0.2">
      <c r="B339" s="1">
        <v>3.36</v>
      </c>
      <c r="C339" s="1">
        <v>1</v>
      </c>
    </row>
    <row r="340" spans="2:3" x14ac:dyDescent="0.2">
      <c r="B340" s="1">
        <v>3.37</v>
      </c>
      <c r="C340" s="1">
        <v>1</v>
      </c>
    </row>
    <row r="341" spans="2:3" x14ac:dyDescent="0.2">
      <c r="B341" s="1">
        <v>3.38</v>
      </c>
      <c r="C341" s="1">
        <v>1</v>
      </c>
    </row>
    <row r="342" spans="2:3" x14ac:dyDescent="0.2">
      <c r="B342" s="1">
        <v>3.39</v>
      </c>
      <c r="C342" s="1">
        <v>1</v>
      </c>
    </row>
    <row r="343" spans="2:3" x14ac:dyDescent="0.2">
      <c r="B343" s="1">
        <v>3.4</v>
      </c>
      <c r="C343" s="1">
        <v>1</v>
      </c>
    </row>
    <row r="344" spans="2:3" x14ac:dyDescent="0.2">
      <c r="B344" s="1">
        <v>3.41</v>
      </c>
      <c r="C344" s="1">
        <v>1</v>
      </c>
    </row>
    <row r="345" spans="2:3" x14ac:dyDescent="0.2">
      <c r="B345" s="1">
        <v>3.42</v>
      </c>
      <c r="C345" s="1">
        <v>1</v>
      </c>
    </row>
    <row r="346" spans="2:3" x14ac:dyDescent="0.2">
      <c r="B346" s="1">
        <v>3.43</v>
      </c>
      <c r="C346" s="1">
        <v>1</v>
      </c>
    </row>
    <row r="347" spans="2:3" x14ac:dyDescent="0.2">
      <c r="B347" s="1">
        <v>3.44</v>
      </c>
      <c r="C347" s="1">
        <v>1</v>
      </c>
    </row>
    <row r="348" spans="2:3" x14ac:dyDescent="0.2">
      <c r="B348" s="1">
        <v>3.45</v>
      </c>
      <c r="C348" s="1">
        <v>1</v>
      </c>
    </row>
    <row r="349" spans="2:3" x14ac:dyDescent="0.2">
      <c r="B349" s="1">
        <v>3.46</v>
      </c>
      <c r="C349" s="1">
        <v>1</v>
      </c>
    </row>
    <row r="350" spans="2:3" x14ac:dyDescent="0.2">
      <c r="B350" s="1">
        <v>3.47</v>
      </c>
      <c r="C350" s="1">
        <v>1</v>
      </c>
    </row>
    <row r="351" spans="2:3" x14ac:dyDescent="0.2">
      <c r="B351" s="1">
        <v>3.48</v>
      </c>
      <c r="C351" s="1">
        <v>1</v>
      </c>
    </row>
    <row r="352" spans="2:3" x14ac:dyDescent="0.2">
      <c r="B352" s="1">
        <v>3.49</v>
      </c>
      <c r="C352" s="1">
        <v>1</v>
      </c>
    </row>
    <row r="353" spans="2:3" x14ac:dyDescent="0.2">
      <c r="B353" s="1">
        <v>3.5</v>
      </c>
      <c r="C353" s="1">
        <v>1</v>
      </c>
    </row>
    <row r="354" spans="2:3" x14ac:dyDescent="0.2">
      <c r="B354" s="1">
        <v>3.51</v>
      </c>
      <c r="C354" s="1">
        <v>1</v>
      </c>
    </row>
    <row r="355" spans="2:3" x14ac:dyDescent="0.2">
      <c r="B355" s="1">
        <v>3.52</v>
      </c>
      <c r="C355" s="1">
        <v>1</v>
      </c>
    </row>
    <row r="356" spans="2:3" x14ac:dyDescent="0.2">
      <c r="B356" s="1">
        <v>3.53</v>
      </c>
      <c r="C356" s="1">
        <v>1</v>
      </c>
    </row>
    <row r="357" spans="2:3" x14ac:dyDescent="0.2">
      <c r="B357" s="1">
        <v>3.54</v>
      </c>
      <c r="C357" s="1">
        <v>1</v>
      </c>
    </row>
    <row r="358" spans="2:3" x14ac:dyDescent="0.2">
      <c r="B358" s="1">
        <v>3.55</v>
      </c>
      <c r="C358" s="1">
        <v>1</v>
      </c>
    </row>
    <row r="359" spans="2:3" x14ac:dyDescent="0.2">
      <c r="B359" s="1">
        <v>3.56</v>
      </c>
      <c r="C359" s="1">
        <v>1</v>
      </c>
    </row>
    <row r="360" spans="2:3" x14ac:dyDescent="0.2">
      <c r="B360" s="1">
        <v>3.57</v>
      </c>
      <c r="C360" s="1">
        <v>1</v>
      </c>
    </row>
    <row r="361" spans="2:3" x14ac:dyDescent="0.2">
      <c r="B361" s="1">
        <v>3.58</v>
      </c>
      <c r="C361" s="1">
        <v>1</v>
      </c>
    </row>
    <row r="362" spans="2:3" x14ac:dyDescent="0.2">
      <c r="B362" s="1">
        <v>3.59</v>
      </c>
      <c r="C362" s="1">
        <v>1</v>
      </c>
    </row>
    <row r="363" spans="2:3" x14ac:dyDescent="0.2">
      <c r="B363" s="1">
        <v>3.6</v>
      </c>
      <c r="C363" s="1">
        <v>1</v>
      </c>
    </row>
    <row r="364" spans="2:3" x14ac:dyDescent="0.2">
      <c r="B364" s="1">
        <v>3.61</v>
      </c>
      <c r="C364" s="1">
        <v>1</v>
      </c>
    </row>
    <row r="365" spans="2:3" x14ac:dyDescent="0.2">
      <c r="B365" s="1">
        <v>3.62</v>
      </c>
      <c r="C365" s="1">
        <v>1</v>
      </c>
    </row>
    <row r="366" spans="2:3" x14ac:dyDescent="0.2">
      <c r="B366" s="1">
        <v>3.63</v>
      </c>
      <c r="C366" s="1">
        <v>1</v>
      </c>
    </row>
    <row r="367" spans="2:3" x14ac:dyDescent="0.2">
      <c r="B367" s="1">
        <v>3.64</v>
      </c>
      <c r="C367" s="1">
        <v>1</v>
      </c>
    </row>
    <row r="368" spans="2:3" x14ac:dyDescent="0.2">
      <c r="B368" s="1">
        <v>3.65</v>
      </c>
      <c r="C368" s="1">
        <v>1</v>
      </c>
    </row>
    <row r="369" spans="2:3" x14ac:dyDescent="0.2">
      <c r="B369" s="1">
        <v>3.66</v>
      </c>
      <c r="C369" s="1">
        <v>1</v>
      </c>
    </row>
    <row r="370" spans="2:3" x14ac:dyDescent="0.2">
      <c r="B370" s="1">
        <v>3.67</v>
      </c>
      <c r="C370" s="1">
        <v>1</v>
      </c>
    </row>
    <row r="371" spans="2:3" x14ac:dyDescent="0.2">
      <c r="B371" s="1">
        <v>3.68</v>
      </c>
      <c r="C371" s="1">
        <v>1</v>
      </c>
    </row>
    <row r="372" spans="2:3" x14ac:dyDescent="0.2">
      <c r="B372" s="1">
        <v>3.69</v>
      </c>
      <c r="C372" s="1">
        <v>1</v>
      </c>
    </row>
    <row r="373" spans="2:3" x14ac:dyDescent="0.2">
      <c r="B373" s="1">
        <v>3.7</v>
      </c>
      <c r="C373" s="1">
        <v>1</v>
      </c>
    </row>
    <row r="374" spans="2:3" x14ac:dyDescent="0.2">
      <c r="B374" s="1">
        <v>3.71</v>
      </c>
      <c r="C374" s="1">
        <v>1</v>
      </c>
    </row>
    <row r="375" spans="2:3" x14ac:dyDescent="0.2">
      <c r="B375" s="1">
        <v>3.72</v>
      </c>
      <c r="C375" s="1">
        <v>1</v>
      </c>
    </row>
    <row r="376" spans="2:3" x14ac:dyDescent="0.2">
      <c r="B376" s="1">
        <v>3.73</v>
      </c>
      <c r="C376" s="1">
        <v>1</v>
      </c>
    </row>
    <row r="377" spans="2:3" x14ac:dyDescent="0.2">
      <c r="B377" s="1">
        <v>3.74</v>
      </c>
      <c r="C377" s="1">
        <v>1</v>
      </c>
    </row>
    <row r="378" spans="2:3" x14ac:dyDescent="0.2">
      <c r="B378" s="1">
        <v>3.75</v>
      </c>
      <c r="C378" s="1">
        <v>1</v>
      </c>
    </row>
    <row r="379" spans="2:3" x14ac:dyDescent="0.2">
      <c r="B379" s="1">
        <v>3.76</v>
      </c>
      <c r="C379" s="1">
        <v>1</v>
      </c>
    </row>
    <row r="380" spans="2:3" x14ac:dyDescent="0.2">
      <c r="B380" s="1">
        <v>3.77</v>
      </c>
      <c r="C380" s="1">
        <v>1</v>
      </c>
    </row>
    <row r="381" spans="2:3" x14ac:dyDescent="0.2">
      <c r="B381" s="1">
        <v>3.78</v>
      </c>
      <c r="C381" s="1">
        <v>1</v>
      </c>
    </row>
    <row r="382" spans="2:3" x14ac:dyDescent="0.2">
      <c r="B382" s="1">
        <v>3.79</v>
      </c>
      <c r="C382" s="1">
        <v>1</v>
      </c>
    </row>
    <row r="383" spans="2:3" x14ac:dyDescent="0.2">
      <c r="B383" s="1">
        <v>3.8</v>
      </c>
      <c r="C383" s="1">
        <v>1</v>
      </c>
    </row>
    <row r="384" spans="2:3" x14ac:dyDescent="0.2">
      <c r="B384" s="1">
        <v>3.81</v>
      </c>
      <c r="C384" s="1">
        <v>1</v>
      </c>
    </row>
    <row r="385" spans="2:3" x14ac:dyDescent="0.2">
      <c r="B385" s="1">
        <v>3.82</v>
      </c>
      <c r="C385" s="1">
        <v>1</v>
      </c>
    </row>
    <row r="386" spans="2:3" x14ac:dyDescent="0.2">
      <c r="B386" s="1">
        <v>3.83</v>
      </c>
      <c r="C386" s="1">
        <v>1</v>
      </c>
    </row>
    <row r="387" spans="2:3" x14ac:dyDescent="0.2">
      <c r="B387" s="1">
        <v>3.84</v>
      </c>
      <c r="C387" s="1">
        <v>1</v>
      </c>
    </row>
    <row r="388" spans="2:3" x14ac:dyDescent="0.2">
      <c r="B388" s="1">
        <v>3.85</v>
      </c>
      <c r="C388" s="1">
        <v>1</v>
      </c>
    </row>
    <row r="389" spans="2:3" x14ac:dyDescent="0.2">
      <c r="B389" s="1">
        <v>3.86</v>
      </c>
      <c r="C389" s="1">
        <v>1</v>
      </c>
    </row>
    <row r="390" spans="2:3" x14ac:dyDescent="0.2">
      <c r="B390" s="1">
        <v>3.87</v>
      </c>
      <c r="C390" s="1">
        <v>1</v>
      </c>
    </row>
    <row r="391" spans="2:3" x14ac:dyDescent="0.2">
      <c r="B391" s="1">
        <v>3.88</v>
      </c>
      <c r="C391" s="1">
        <v>1</v>
      </c>
    </row>
    <row r="392" spans="2:3" x14ac:dyDescent="0.2">
      <c r="B392" s="1">
        <v>3.89</v>
      </c>
      <c r="C392" s="1">
        <v>1</v>
      </c>
    </row>
    <row r="393" spans="2:3" x14ac:dyDescent="0.2">
      <c r="B393" s="1">
        <v>3.9</v>
      </c>
      <c r="C393" s="1">
        <v>1</v>
      </c>
    </row>
    <row r="394" spans="2:3" x14ac:dyDescent="0.2">
      <c r="B394" s="1">
        <v>3.91</v>
      </c>
      <c r="C394" s="1">
        <v>1</v>
      </c>
    </row>
    <row r="395" spans="2:3" x14ac:dyDescent="0.2">
      <c r="B395" s="1">
        <v>3.92</v>
      </c>
      <c r="C395" s="1">
        <v>1</v>
      </c>
    </row>
    <row r="396" spans="2:3" x14ac:dyDescent="0.2">
      <c r="B396" s="1">
        <v>3.93</v>
      </c>
      <c r="C396" s="1">
        <v>1</v>
      </c>
    </row>
    <row r="397" spans="2:3" x14ac:dyDescent="0.2">
      <c r="B397" s="1">
        <v>3.94</v>
      </c>
      <c r="C397" s="1">
        <v>1</v>
      </c>
    </row>
    <row r="398" spans="2:3" x14ac:dyDescent="0.2">
      <c r="B398" s="1">
        <v>3.95</v>
      </c>
      <c r="C398" s="1">
        <v>1</v>
      </c>
    </row>
    <row r="399" spans="2:3" x14ac:dyDescent="0.2">
      <c r="B399" s="1">
        <v>3.96</v>
      </c>
      <c r="C399" s="1">
        <v>1</v>
      </c>
    </row>
    <row r="400" spans="2:3" x14ac:dyDescent="0.2">
      <c r="B400" s="1">
        <v>3.97</v>
      </c>
      <c r="C400" s="1">
        <v>1</v>
      </c>
    </row>
    <row r="401" spans="2:3" x14ac:dyDescent="0.2">
      <c r="B401" s="1">
        <v>3.98</v>
      </c>
      <c r="C401" s="1">
        <v>1</v>
      </c>
    </row>
    <row r="402" spans="2:3" x14ac:dyDescent="0.2">
      <c r="B402" s="1">
        <v>3.99</v>
      </c>
      <c r="C402" s="1">
        <v>1</v>
      </c>
    </row>
    <row r="403" spans="2:3" x14ac:dyDescent="0.2">
      <c r="B403" s="1">
        <v>4</v>
      </c>
      <c r="C403" s="1">
        <v>1</v>
      </c>
    </row>
    <row r="404" spans="2:3" x14ac:dyDescent="0.2">
      <c r="B404" s="1">
        <v>4.01</v>
      </c>
      <c r="C404" s="1">
        <v>1</v>
      </c>
    </row>
    <row r="405" spans="2:3" x14ac:dyDescent="0.2">
      <c r="B405" s="1">
        <v>4.0199999999999996</v>
      </c>
      <c r="C405" s="1">
        <v>1</v>
      </c>
    </row>
    <row r="406" spans="2:3" x14ac:dyDescent="0.2">
      <c r="B406" s="1">
        <v>4.03</v>
      </c>
      <c r="C406" s="1">
        <v>1</v>
      </c>
    </row>
    <row r="407" spans="2:3" x14ac:dyDescent="0.2">
      <c r="B407" s="1">
        <v>4.04</v>
      </c>
      <c r="C407" s="1">
        <v>1</v>
      </c>
    </row>
    <row r="408" spans="2:3" x14ac:dyDescent="0.2">
      <c r="B408" s="1">
        <v>4.05</v>
      </c>
      <c r="C408" s="1">
        <v>1</v>
      </c>
    </row>
    <row r="409" spans="2:3" x14ac:dyDescent="0.2">
      <c r="B409" s="1">
        <v>4.0599999999999996</v>
      </c>
      <c r="C409" s="1">
        <v>1</v>
      </c>
    </row>
    <row r="410" spans="2:3" x14ac:dyDescent="0.2">
      <c r="B410" s="1">
        <v>4.07</v>
      </c>
      <c r="C410" s="1">
        <v>1</v>
      </c>
    </row>
    <row r="411" spans="2:3" x14ac:dyDescent="0.2">
      <c r="B411" s="1">
        <v>4.08</v>
      </c>
      <c r="C411" s="1">
        <v>1</v>
      </c>
    </row>
    <row r="412" spans="2:3" x14ac:dyDescent="0.2">
      <c r="B412" s="1">
        <v>4.09</v>
      </c>
      <c r="C412" s="1">
        <v>1</v>
      </c>
    </row>
    <row r="413" spans="2:3" x14ac:dyDescent="0.2">
      <c r="B413" s="1">
        <v>4.0999999999999996</v>
      </c>
      <c r="C413" s="1">
        <v>1</v>
      </c>
    </row>
    <row r="414" spans="2:3" x14ac:dyDescent="0.2">
      <c r="B414" s="1">
        <v>4.1100000000000003</v>
      </c>
      <c r="C414" s="1">
        <v>1</v>
      </c>
    </row>
    <row r="415" spans="2:3" x14ac:dyDescent="0.2">
      <c r="B415" s="1">
        <v>4.12</v>
      </c>
      <c r="C415" s="1">
        <v>1</v>
      </c>
    </row>
    <row r="416" spans="2:3" x14ac:dyDescent="0.2">
      <c r="B416" s="1">
        <v>4.13</v>
      </c>
      <c r="C416" s="1">
        <v>1</v>
      </c>
    </row>
    <row r="417" spans="2:3" x14ac:dyDescent="0.2">
      <c r="B417" s="1">
        <v>4.1399999999999997</v>
      </c>
      <c r="C417" s="1">
        <v>1</v>
      </c>
    </row>
    <row r="418" spans="2:3" x14ac:dyDescent="0.2">
      <c r="B418" s="1">
        <v>4.1500000000000004</v>
      </c>
      <c r="C418" s="1">
        <v>1</v>
      </c>
    </row>
    <row r="419" spans="2:3" x14ac:dyDescent="0.2">
      <c r="B419" s="1">
        <v>4.16</v>
      </c>
      <c r="C419" s="1">
        <v>1</v>
      </c>
    </row>
    <row r="420" spans="2:3" x14ac:dyDescent="0.2">
      <c r="B420" s="1">
        <v>4.17</v>
      </c>
      <c r="C420" s="1">
        <v>1</v>
      </c>
    </row>
    <row r="421" spans="2:3" x14ac:dyDescent="0.2">
      <c r="B421" s="1">
        <v>4.18</v>
      </c>
      <c r="C421" s="1">
        <v>1</v>
      </c>
    </row>
    <row r="422" spans="2:3" x14ac:dyDescent="0.2">
      <c r="B422" s="1">
        <v>4.1900000000000004</v>
      </c>
      <c r="C422" s="1">
        <v>1</v>
      </c>
    </row>
    <row r="423" spans="2:3" x14ac:dyDescent="0.2">
      <c r="B423" s="1">
        <v>4.2</v>
      </c>
      <c r="C423" s="1">
        <v>1</v>
      </c>
    </row>
    <row r="424" spans="2:3" x14ac:dyDescent="0.2">
      <c r="B424" s="1">
        <v>4.21</v>
      </c>
      <c r="C424" s="1">
        <v>1</v>
      </c>
    </row>
    <row r="425" spans="2:3" x14ac:dyDescent="0.2">
      <c r="B425" s="1">
        <v>4.22</v>
      </c>
      <c r="C425" s="1">
        <v>1</v>
      </c>
    </row>
    <row r="426" spans="2:3" x14ac:dyDescent="0.2">
      <c r="B426" s="1">
        <v>4.2300000000000004</v>
      </c>
      <c r="C426" s="1">
        <v>1</v>
      </c>
    </row>
    <row r="427" spans="2:3" x14ac:dyDescent="0.2">
      <c r="B427" s="1">
        <v>4.24</v>
      </c>
      <c r="C427" s="1">
        <v>1</v>
      </c>
    </row>
    <row r="428" spans="2:3" x14ac:dyDescent="0.2">
      <c r="B428" s="1">
        <v>4.25</v>
      </c>
      <c r="C428" s="1">
        <v>1</v>
      </c>
    </row>
    <row r="429" spans="2:3" x14ac:dyDescent="0.2">
      <c r="B429" s="1">
        <v>4.26</v>
      </c>
      <c r="C429" s="1">
        <v>1</v>
      </c>
    </row>
    <row r="430" spans="2:3" x14ac:dyDescent="0.2">
      <c r="B430" s="1">
        <v>4.2699999999999996</v>
      </c>
      <c r="C430" s="1">
        <v>1</v>
      </c>
    </row>
    <row r="431" spans="2:3" x14ac:dyDescent="0.2">
      <c r="B431" s="1">
        <v>4.28</v>
      </c>
      <c r="C431" s="1">
        <v>1</v>
      </c>
    </row>
    <row r="432" spans="2:3" x14ac:dyDescent="0.2">
      <c r="B432" s="1">
        <v>4.29</v>
      </c>
      <c r="C432" s="1">
        <v>1</v>
      </c>
    </row>
    <row r="433" spans="2:3" x14ac:dyDescent="0.2">
      <c r="B433" s="1">
        <v>4.3</v>
      </c>
      <c r="C433" s="1">
        <v>1</v>
      </c>
    </row>
    <row r="434" spans="2:3" x14ac:dyDescent="0.2">
      <c r="B434" s="1">
        <v>4.3099999999999996</v>
      </c>
      <c r="C434" s="1">
        <v>1</v>
      </c>
    </row>
    <row r="435" spans="2:3" x14ac:dyDescent="0.2">
      <c r="B435" s="1">
        <v>4.32</v>
      </c>
      <c r="C435" s="1">
        <v>1</v>
      </c>
    </row>
    <row r="436" spans="2:3" x14ac:dyDescent="0.2">
      <c r="B436" s="1">
        <v>4.33</v>
      </c>
      <c r="C436" s="1">
        <v>1</v>
      </c>
    </row>
    <row r="437" spans="2:3" x14ac:dyDescent="0.2">
      <c r="B437" s="1">
        <v>4.34</v>
      </c>
      <c r="C437" s="1">
        <v>1</v>
      </c>
    </row>
    <row r="438" spans="2:3" x14ac:dyDescent="0.2">
      <c r="B438" s="1">
        <v>4.3499999999999996</v>
      </c>
      <c r="C438" s="1">
        <v>1</v>
      </c>
    </row>
    <row r="439" spans="2:3" x14ac:dyDescent="0.2">
      <c r="B439" s="1">
        <v>4.3600000000000003</v>
      </c>
      <c r="C439" s="1">
        <v>1</v>
      </c>
    </row>
    <row r="440" spans="2:3" x14ac:dyDescent="0.2">
      <c r="B440" s="1">
        <v>4.37</v>
      </c>
      <c r="C440" s="1">
        <v>1</v>
      </c>
    </row>
    <row r="441" spans="2:3" x14ac:dyDescent="0.2">
      <c r="B441" s="1">
        <v>4.38</v>
      </c>
      <c r="C441" s="1">
        <v>1</v>
      </c>
    </row>
    <row r="442" spans="2:3" x14ac:dyDescent="0.2">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5" defaultRowHeight="15" x14ac:dyDescent="0.2"/>
  <cols>
    <col min="2" max="2" width="42.1640625" customWidth="1"/>
  </cols>
  <sheetData>
    <row r="2" spans="2:9" x14ac:dyDescent="0.2">
      <c r="B2" t="s">
        <v>7</v>
      </c>
      <c r="C2" t="s">
        <v>705</v>
      </c>
    </row>
    <row r="3" spans="2:9" ht="16" thickBot="1" x14ac:dyDescent="0.25">
      <c r="B3" t="s">
        <v>706</v>
      </c>
      <c r="C3" s="1" t="e">
        <f>#REF!</f>
        <v>#REF!</v>
      </c>
    </row>
    <row r="4" spans="2:9" ht="17" thickBot="1" x14ac:dyDescent="0.25">
      <c r="B4" t="s">
        <v>707</v>
      </c>
      <c r="C4" s="1" t="e">
        <f>#REF!</f>
        <v>#REF!</v>
      </c>
      <c r="G4" s="3"/>
      <c r="H4" s="323" t="s">
        <v>708</v>
      </c>
      <c r="I4" s="324"/>
    </row>
    <row r="5" spans="2:9" ht="16" x14ac:dyDescent="0.2">
      <c r="B5" t="s">
        <v>709</v>
      </c>
      <c r="C5" s="1" t="e">
        <f>#REF!</f>
        <v>#REF!</v>
      </c>
      <c r="G5" s="3" t="s">
        <v>710</v>
      </c>
      <c r="H5" s="4">
        <v>0.5</v>
      </c>
      <c r="I5" s="5">
        <f>H5</f>
        <v>0.5</v>
      </c>
    </row>
    <row r="6" spans="2:9" ht="16" x14ac:dyDescent="0.2">
      <c r="B6" t="s">
        <v>711</v>
      </c>
      <c r="C6" s="1" t="e">
        <f>#REF!</f>
        <v>#REF!</v>
      </c>
      <c r="G6" s="6" t="s">
        <v>712</v>
      </c>
      <c r="H6" s="7">
        <v>0.2</v>
      </c>
      <c r="I6" s="8">
        <f>H5+H6</f>
        <v>0.7</v>
      </c>
    </row>
    <row r="7" spans="2:9" ht="16" x14ac:dyDescent="0.2">
      <c r="B7" t="s">
        <v>713</v>
      </c>
      <c r="C7" s="1" t="e">
        <f>#REF!</f>
        <v>#REF!</v>
      </c>
      <c r="G7" s="6" t="s">
        <v>714</v>
      </c>
      <c r="H7" s="7">
        <v>0.2</v>
      </c>
      <c r="I7" s="8">
        <f>I6+H7</f>
        <v>0.89999999999999991</v>
      </c>
    </row>
    <row r="8" spans="2:9" ht="16" x14ac:dyDescent="0.2">
      <c r="B8" t="s">
        <v>715</v>
      </c>
      <c r="C8" s="1" t="e">
        <f>#REF!</f>
        <v>#REF!</v>
      </c>
      <c r="G8" s="6" t="s">
        <v>716</v>
      </c>
      <c r="H8" s="7">
        <v>0.1</v>
      </c>
      <c r="I8" s="8">
        <f>I7+H8</f>
        <v>0.99999999999999989</v>
      </c>
    </row>
    <row r="9" spans="2:9" ht="17" thickBot="1" x14ac:dyDescent="0.25">
      <c r="B9" t="s">
        <v>717</v>
      </c>
      <c r="C9" s="1" t="e">
        <f>#REF!</f>
        <v>#REF!</v>
      </c>
      <c r="G9" s="9" t="s">
        <v>718</v>
      </c>
      <c r="H9" s="10">
        <f>SUM(H5:H8)</f>
        <v>0.99999999999999989</v>
      </c>
      <c r="I9" s="11"/>
    </row>
    <row r="10" spans="2:9" ht="17" thickBot="1" x14ac:dyDescent="0.25">
      <c r="C10" s="1"/>
      <c r="G10" s="6"/>
      <c r="H10" s="12"/>
      <c r="I10" s="13"/>
    </row>
    <row r="11" spans="2:9" ht="17" thickBot="1" x14ac:dyDescent="0.25">
      <c r="B11" t="s">
        <v>230</v>
      </c>
      <c r="C11" t="s">
        <v>705</v>
      </c>
      <c r="G11" s="14" t="s">
        <v>719</v>
      </c>
      <c r="H11" s="15"/>
      <c r="I11" s="16" t="e">
        <f>#REF!</f>
        <v>#REF!</v>
      </c>
    </row>
    <row r="12" spans="2:9" ht="17" thickBot="1" x14ac:dyDescent="0.25">
      <c r="B12" t="s">
        <v>260</v>
      </c>
      <c r="C12" s="2" t="e">
        <f>#REF!</f>
        <v>#REF!</v>
      </c>
      <c r="G12" s="6"/>
      <c r="H12" s="12"/>
      <c r="I12" s="13"/>
    </row>
    <row r="13" spans="2:9" ht="16" x14ac:dyDescent="0.2">
      <c r="B13" t="s">
        <v>46</v>
      </c>
      <c r="C13" s="2" t="e">
        <f>#REF!</f>
        <v>#REF!</v>
      </c>
      <c r="G13" s="3" t="s">
        <v>720</v>
      </c>
      <c r="H13" s="17" t="e">
        <f>(I11-H14)/2</f>
        <v>#REF!</v>
      </c>
      <c r="I13" s="18"/>
    </row>
    <row r="14" spans="2:9" ht="16" x14ac:dyDescent="0.2">
      <c r="B14" t="s">
        <v>56</v>
      </c>
      <c r="C14" s="2" t="e">
        <f>#REF!</f>
        <v>#REF!</v>
      </c>
      <c r="G14" s="6" t="s">
        <v>721</v>
      </c>
      <c r="H14" s="19">
        <v>1.4999999999999999E-2</v>
      </c>
      <c r="I14" s="20"/>
    </row>
    <row r="15" spans="2:9" ht="17" thickBot="1" x14ac:dyDescent="0.25">
      <c r="B15" t="s">
        <v>345</v>
      </c>
      <c r="C15" s="2" t="e">
        <f>#REF!</f>
        <v>#REF!</v>
      </c>
      <c r="G15" s="9" t="s">
        <v>722</v>
      </c>
      <c r="H15" s="10" t="e">
        <f>SUM(H5:H8)-H13-H14</f>
        <v>#REF!</v>
      </c>
      <c r="I15" s="21"/>
    </row>
    <row r="16" spans="2:9" x14ac:dyDescent="0.2">
      <c r="B16" t="s">
        <v>723</v>
      </c>
      <c r="C16" s="2" t="e">
        <f>#REF!</f>
        <v>#REF!</v>
      </c>
    </row>
    <row r="17" spans="2:3" x14ac:dyDescent="0.2">
      <c r="B17" t="s">
        <v>65</v>
      </c>
      <c r="C17" s="2" t="e">
        <f>#REF!</f>
        <v>#REF!</v>
      </c>
    </row>
    <row r="18" spans="2:3" x14ac:dyDescent="0.2">
      <c r="B18" t="s">
        <v>93</v>
      </c>
      <c r="C18" s="2" t="e">
        <f>#REF!</f>
        <v>#REF!</v>
      </c>
    </row>
    <row r="19" spans="2:3" x14ac:dyDescent="0.2">
      <c r="B19" t="s">
        <v>724</v>
      </c>
      <c r="C19" s="2" t="e">
        <f>#REF!</f>
        <v>#REF!</v>
      </c>
    </row>
    <row r="20" spans="2:3" x14ac:dyDescent="0.2">
      <c r="B20" t="s">
        <v>115</v>
      </c>
      <c r="C20" s="2" t="e">
        <f>#REF!</f>
        <v>#REF!</v>
      </c>
    </row>
    <row r="21" spans="2:3" x14ac:dyDescent="0.2">
      <c r="B21" t="s">
        <v>106</v>
      </c>
      <c r="C21" s="2" t="e">
        <f>#REF!</f>
        <v>#REF!</v>
      </c>
    </row>
    <row r="22" spans="2:3" x14ac:dyDescent="0.2">
      <c r="B22" t="s">
        <v>124</v>
      </c>
      <c r="C22" s="2" t="e">
        <f>#REF!</f>
        <v>#REF!</v>
      </c>
    </row>
    <row r="23" spans="2:3" x14ac:dyDescent="0.2">
      <c r="B23" t="s">
        <v>521</v>
      </c>
      <c r="C23" s="2" t="e">
        <f>#REF!</f>
        <v>#REF!</v>
      </c>
    </row>
    <row r="24" spans="2:3" x14ac:dyDescent="0.2">
      <c r="B24" t="s">
        <v>725</v>
      </c>
      <c r="C24" s="2" t="e">
        <f>#REF!</f>
        <v>#REF!</v>
      </c>
    </row>
    <row r="25" spans="2:3" x14ac:dyDescent="0.2">
      <c r="B25" t="s">
        <v>726</v>
      </c>
      <c r="C25" s="2" t="e">
        <f>#REF!</f>
        <v>#REF!</v>
      </c>
    </row>
    <row r="26" spans="2:3" x14ac:dyDescent="0.2">
      <c r="B26" t="s">
        <v>573</v>
      </c>
      <c r="C26" s="2" t="e">
        <f>#REF!</f>
        <v>#REF!</v>
      </c>
    </row>
    <row r="27" spans="2:3" x14ac:dyDescent="0.2">
      <c r="B27" t="s">
        <v>163</v>
      </c>
      <c r="C27" s="1" t="e">
        <f>#REF!</f>
        <v>#REF!</v>
      </c>
    </row>
    <row r="28" spans="2:3" x14ac:dyDescent="0.2">
      <c r="B28" t="s">
        <v>727</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Microsoft Office User</cp:lastModifiedBy>
  <cp:revision/>
  <dcterms:created xsi:type="dcterms:W3CDTF">2020-11-26T21:38:07Z</dcterms:created>
  <dcterms:modified xsi:type="dcterms:W3CDTF">2024-05-27T14:56:39Z</dcterms:modified>
  <cp:category/>
  <cp:contentStatus/>
</cp:coreProperties>
</file>